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2" windowWidth="18192" windowHeight="11760"/>
  </bookViews>
  <sheets>
    <sheet name="Ark1" sheetId="1" r:id="rId1"/>
    <sheet name="Ark3" sheetId="3" r:id="rId2"/>
  </sheets>
  <definedNames>
    <definedName name="_xlnm.Print_Area" localSheetId="0">'Ark1'!$B$1:$J$36</definedName>
  </definedNames>
  <calcPr calcId="145621"/>
</workbook>
</file>

<file path=xl/calcChain.xml><?xml version="1.0" encoding="utf-8"?>
<calcChain xmlns="http://schemas.openxmlformats.org/spreadsheetml/2006/main">
  <c r="F9" i="1" l="1"/>
  <c r="G9" i="1" s="1"/>
  <c r="I34" i="1"/>
  <c r="I33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9" i="1"/>
  <c r="F13" i="1" l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10" i="1"/>
  <c r="G10" i="1" s="1"/>
  <c r="F11" i="1"/>
  <c r="G11" i="1" s="1"/>
  <c r="F12" i="1"/>
  <c r="G12" i="1" s="1"/>
  <c r="I35" i="1"/>
  <c r="I36" i="1" s="1"/>
  <c r="G35" i="1"/>
  <c r="G34" i="1"/>
  <c r="G33" i="1"/>
  <c r="J3" i="1" l="1"/>
  <c r="J5" i="1"/>
</calcChain>
</file>

<file path=xl/sharedStrings.xml><?xml version="1.0" encoding="utf-8"?>
<sst xmlns="http://schemas.openxmlformats.org/spreadsheetml/2006/main" count="74" uniqueCount="57">
  <si>
    <t>Antal fugle, der kan sættes ud:</t>
  </si>
  <si>
    <t>Tiltag</t>
  </si>
  <si>
    <t>Enhed</t>
  </si>
  <si>
    <t>Point</t>
  </si>
  <si>
    <t>Etablering af skov</t>
  </si>
  <si>
    <t>Note</t>
  </si>
  <si>
    <t>Ejendommens samlede areal der indgår i beregningen af det tilladte antal fugle til udsætning.</t>
  </si>
  <si>
    <t>Vegetationsstriber i midtmark</t>
  </si>
  <si>
    <t>100 meter</t>
  </si>
  <si>
    <t>Vegetationsstriber</t>
  </si>
  <si>
    <t>Sprøjte- og gødningsfri randzoner</t>
  </si>
  <si>
    <t>Græsbræmmer som fodpose</t>
  </si>
  <si>
    <t>Barjordsstriber</t>
  </si>
  <si>
    <t>Tætslåede vegetationsstriber</t>
  </si>
  <si>
    <t>Insektvolde</t>
  </si>
  <si>
    <t>Kombination af 3 tiltag: tiltag 1 samt 3-7 samlet</t>
  </si>
  <si>
    <t>Kombination af 3 tiltag: tiltag 2 samt 3-7 samlet</t>
  </si>
  <si>
    <t>Kyllingestriber</t>
  </si>
  <si>
    <t>Lærkepletter</t>
  </si>
  <si>
    <t>1 ha.</t>
  </si>
  <si>
    <t>Point i alt</t>
  </si>
  <si>
    <r>
      <t xml:space="preserve">Biotopplanejendommens samlede areal i hektar, </t>
    </r>
    <r>
      <rPr>
        <i/>
        <sz val="10"/>
        <rFont val="Georgia"/>
        <family val="1"/>
      </rPr>
      <t>Note 1</t>
    </r>
  </si>
  <si>
    <t>Der er i pointsystemet taget højde for, at en enhed på f.eks. 100 m insektvold, betyder mere på en lille ejendom end på en stor. For alle tiltagene sker der derfor en forholdsmæssig afkortning i pointtildelingen. Point-summen beregnes som følger:</t>
  </si>
  <si>
    <t>Maks antal point</t>
  </si>
  <si>
    <t>2/ha = 1 enhed</t>
  </si>
  <si>
    <r>
      <t xml:space="preserve">Antal enheder </t>
    </r>
    <r>
      <rPr>
        <sz val="9"/>
        <rFont val="Georgia"/>
        <family val="1"/>
      </rPr>
      <t>(100m =    1 enhed)</t>
    </r>
  </si>
  <si>
    <r>
      <t xml:space="preserve">Biotopplanejendommens dyrkede areal i hektar, </t>
    </r>
    <r>
      <rPr>
        <i/>
        <sz val="11"/>
        <color theme="1"/>
        <rFont val="Calibri"/>
        <family val="2"/>
        <scheme val="minor"/>
      </rPr>
      <t>Note 2</t>
    </r>
  </si>
  <si>
    <r>
      <t xml:space="preserve">Summen af point for tiltagene x 100 ha. / biotopplanejendommens </t>
    </r>
    <r>
      <rPr>
        <i/>
        <u/>
        <sz val="10"/>
        <rFont val="Times New Roman"/>
        <family val="1"/>
      </rPr>
      <t>dyrkede</t>
    </r>
    <r>
      <rPr>
        <i/>
        <sz val="10"/>
        <rFont val="Times New Roman"/>
        <family val="1"/>
      </rPr>
      <t xml:space="preserve"> areal i ha.</t>
    </r>
  </si>
  <si>
    <t>Vibelavninger</t>
  </si>
  <si>
    <t>Lysåben vegetation/arronderinger</t>
  </si>
  <si>
    <t>Stubmark og efterafgrøder</t>
  </si>
  <si>
    <t>Træ- og buskbevoksninger</t>
  </si>
  <si>
    <t>Etablering af levende hegn og linjeformede markopdelinger</t>
  </si>
  <si>
    <t>Levende hegn og linjeformede markopdelinger</t>
  </si>
  <si>
    <t>Etablering af søer</t>
  </si>
  <si>
    <t>Søer</t>
  </si>
  <si>
    <t>Genåbning af rørlagte grøfter og vandløb</t>
  </si>
  <si>
    <t>Naturplan for ejendom</t>
  </si>
  <si>
    <t>Pr. lavning</t>
  </si>
  <si>
    <t>0,5 ha.</t>
  </si>
  <si>
    <t>Stenbunker</t>
  </si>
  <si>
    <t>Pr. sø</t>
  </si>
  <si>
    <t>Pr. bunke</t>
  </si>
  <si>
    <t>Pr. kasse</t>
  </si>
  <si>
    <t>1 stk.</t>
  </si>
  <si>
    <t>Redekasser</t>
  </si>
  <si>
    <t>Heraf må agerhøns maksimalt udgøre:</t>
  </si>
  <si>
    <t>Redekassetype 1 - museædere</t>
  </si>
  <si>
    <t>Redekassetype 2 - eng- &amp; agerfugle</t>
  </si>
  <si>
    <t>Etablering af træ- og buskbevoksninger</t>
  </si>
  <si>
    <t>varighed</t>
  </si>
  <si>
    <t>- årige planer</t>
  </si>
  <si>
    <t>Pointskema for:</t>
  </si>
  <si>
    <t>Point pr. enhed v. 100 ha</t>
  </si>
  <si>
    <t>Point pr. enhed ift. dyrket areal</t>
  </si>
  <si>
    <t xml:space="preserve">Antal enheder til at opnå max. point </t>
  </si>
  <si>
    <t>Point uafhængige af arealstørrelse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</si>
</sst>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i/>
      <sz val="10"/>
      <name val="Times New Roman"/>
      <family val="1"/>
    </font>
    <font>
      <i/>
      <sz val="10"/>
      <name val="Arial"/>
      <family val="2"/>
    </font>
    <font>
      <sz val="10"/>
      <color theme="1"/>
      <name val="Georgia"/>
      <family val="1"/>
    </font>
    <font>
      <sz val="10"/>
      <color rgb="FF000000"/>
      <name val="Georgia"/>
      <family val="1"/>
    </font>
    <font>
      <b/>
      <sz val="10"/>
      <color theme="1"/>
      <name val="Georgia"/>
      <family val="1"/>
    </font>
    <font>
      <sz val="10"/>
      <name val="Georgia"/>
      <family val="1"/>
    </font>
    <font>
      <b/>
      <sz val="10"/>
      <name val="Georgia"/>
      <family val="1"/>
    </font>
    <font>
      <i/>
      <sz val="10"/>
      <name val="Georgia"/>
      <family val="1"/>
    </font>
    <font>
      <sz val="9"/>
      <name val="Georgia"/>
      <family val="1"/>
    </font>
    <font>
      <i/>
      <sz val="11"/>
      <color theme="1"/>
      <name val="Calibri"/>
      <family val="2"/>
      <scheme val="minor"/>
    </font>
    <font>
      <i/>
      <u/>
      <sz val="10"/>
      <name val="Times New Roman"/>
      <family val="1"/>
    </font>
    <font>
      <i/>
      <sz val="10"/>
      <color theme="1"/>
      <name val="Georgia"/>
      <family val="1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5" fillId="0" borderId="8" xfId="0" applyFont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0" fillId="0" borderId="0" xfId="0" applyBorder="1"/>
    <xf numFmtId="0" fontId="6" fillId="2" borderId="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top"/>
    </xf>
    <xf numFmtId="0" fontId="3" fillId="0" borderId="24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3" fillId="5" borderId="29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4" fillId="3" borderId="9" xfId="0" applyFont="1" applyFill="1" applyBorder="1" applyAlignment="1" applyProtection="1">
      <alignment horizontal="right" vertical="center" wrapText="1"/>
      <protection locked="0"/>
    </xf>
    <xf numFmtId="0" fontId="5" fillId="6" borderId="8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3" fillId="6" borderId="33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top" wrapText="1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6" fillId="2" borderId="30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12" fillId="4" borderId="22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3" fillId="0" borderId="0" xfId="0" quotePrefix="1" applyFont="1" applyAlignment="1">
      <alignment horizontal="left"/>
    </xf>
    <xf numFmtId="0" fontId="13" fillId="0" borderId="0" xfId="0" applyFont="1" applyAlignment="1">
      <alignment horizontal="left"/>
    </xf>
    <xf numFmtId="164" fontId="6" fillId="2" borderId="9" xfId="0" applyNumberFormat="1" applyFont="1" applyFill="1" applyBorder="1" applyAlignment="1" applyProtection="1">
      <alignment horizontal="center" vertical="center" wrapText="1"/>
    </xf>
    <xf numFmtId="164" fontId="6" fillId="2" borderId="22" xfId="0" applyNumberFormat="1" applyFont="1" applyFill="1" applyBorder="1" applyAlignment="1" applyProtection="1">
      <alignment horizontal="center" vertical="center" wrapText="1"/>
    </xf>
    <xf numFmtId="164" fontId="6" fillId="2" borderId="10" xfId="0" applyNumberFormat="1" applyFont="1" applyFill="1" applyBorder="1" applyAlignment="1" applyProtection="1">
      <alignment horizontal="center" vertical="center" wrapText="1"/>
    </xf>
    <xf numFmtId="164" fontId="4" fillId="0" borderId="32" xfId="0" applyNumberFormat="1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tabSelected="1" zoomScaleNormal="100" workbookViewId="0">
      <selection activeCell="M26" sqref="M26"/>
    </sheetView>
  </sheetViews>
  <sheetFormatPr defaultRowHeight="14.4" x14ac:dyDescent="0.3"/>
  <cols>
    <col min="1" max="1" width="3.33203125" customWidth="1"/>
    <col min="2" max="2" width="9.44140625" customWidth="1"/>
    <col min="3" max="3" width="45" customWidth="1"/>
    <col min="4" max="4" width="8" bestFit="1" customWidth="1"/>
    <col min="5" max="5" width="9.5546875" customWidth="1"/>
    <col min="6" max="6" width="10.77734375" customWidth="1"/>
    <col min="7" max="7" width="11.6640625" customWidth="1"/>
    <col min="8" max="8" width="9.33203125" customWidth="1"/>
    <col min="9" max="9" width="8.5546875" customWidth="1"/>
    <col min="10" max="10" width="10.5546875" bestFit="1" customWidth="1"/>
    <col min="11" max="11" width="8.6640625" bestFit="1" customWidth="1"/>
    <col min="20" max="20" width="0" hidden="1" customWidth="1"/>
  </cols>
  <sheetData>
    <row r="1" spans="2:20" ht="21.6" thickBot="1" x14ac:dyDescent="0.45">
      <c r="B1" s="22"/>
      <c r="C1" s="23" t="s">
        <v>52</v>
      </c>
      <c r="D1" s="24">
        <v>1</v>
      </c>
      <c r="E1" s="71" t="s">
        <v>51</v>
      </c>
      <c r="F1" s="71"/>
      <c r="G1" s="71"/>
      <c r="H1" s="72"/>
      <c r="I1" s="72"/>
      <c r="J1" s="72"/>
    </row>
    <row r="2" spans="2:20" ht="15" thickBot="1" x14ac:dyDescent="0.35"/>
    <row r="3" spans="2:20" ht="15" customHeight="1" x14ac:dyDescent="0.3">
      <c r="B3" s="46" t="s">
        <v>21</v>
      </c>
      <c r="C3" s="55"/>
      <c r="D3" s="57">
        <v>100</v>
      </c>
      <c r="H3" s="50" t="s">
        <v>0</v>
      </c>
      <c r="I3" s="51"/>
      <c r="J3" s="44">
        <f>IF(AND(D1=1,I36&gt;=100),D3*7,IF(AND(D1=3,I36&gt;=85),D3*7,D3))</f>
        <v>100</v>
      </c>
    </row>
    <row r="4" spans="2:20" ht="15" customHeight="1" thickBot="1" x14ac:dyDescent="0.35">
      <c r="B4" s="48"/>
      <c r="C4" s="56"/>
      <c r="D4" s="58"/>
      <c r="H4" s="52"/>
      <c r="I4" s="53"/>
      <c r="J4" s="45"/>
    </row>
    <row r="5" spans="2:20" x14ac:dyDescent="0.3">
      <c r="B5" s="46" t="s">
        <v>26</v>
      </c>
      <c r="C5" s="47"/>
      <c r="D5" s="57">
        <v>100</v>
      </c>
      <c r="H5" s="65" t="s">
        <v>46</v>
      </c>
      <c r="I5" s="66"/>
      <c r="J5" s="69">
        <f>IF(AND(D1=1,I36&gt;=100),D3*4,IF(AND(D1=3,I36&gt;=85),D3*4,D3))</f>
        <v>100</v>
      </c>
      <c r="L5" s="12"/>
    </row>
    <row r="6" spans="2:20" ht="15" thickBot="1" x14ac:dyDescent="0.35">
      <c r="B6" s="48"/>
      <c r="C6" s="49"/>
      <c r="D6" s="58"/>
      <c r="H6" s="67"/>
      <c r="I6" s="68"/>
      <c r="J6" s="70"/>
      <c r="L6" s="12"/>
    </row>
    <row r="7" spans="2:20" ht="15" thickBot="1" x14ac:dyDescent="0.35"/>
    <row r="8" spans="2:20" ht="54.6" customHeight="1" thickBot="1" x14ac:dyDescent="0.35">
      <c r="B8" s="60" t="s">
        <v>1</v>
      </c>
      <c r="C8" s="61"/>
      <c r="D8" s="25" t="s">
        <v>2</v>
      </c>
      <c r="E8" s="25" t="s">
        <v>53</v>
      </c>
      <c r="F8" s="4" t="s">
        <v>54</v>
      </c>
      <c r="G8" s="4" t="s">
        <v>55</v>
      </c>
      <c r="H8" s="5" t="s">
        <v>25</v>
      </c>
      <c r="I8" s="14" t="s">
        <v>3</v>
      </c>
      <c r="J8" s="25" t="s">
        <v>23</v>
      </c>
      <c r="T8" t="s">
        <v>50</v>
      </c>
    </row>
    <row r="9" spans="2:20" ht="27" thickBot="1" x14ac:dyDescent="0.35">
      <c r="B9" s="16">
        <v>1</v>
      </c>
      <c r="C9" s="7" t="s">
        <v>7</v>
      </c>
      <c r="D9" s="26" t="s">
        <v>8</v>
      </c>
      <c r="E9" s="37">
        <v>5</v>
      </c>
      <c r="F9" s="34">
        <f>E9*100/$D$5</f>
        <v>5</v>
      </c>
      <c r="G9" s="76">
        <f>J9/F9</f>
        <v>10</v>
      </c>
      <c r="H9" s="38">
        <v>0</v>
      </c>
      <c r="I9" s="75">
        <f>IF((E9*H9)*(100/$D$5)&gt;J9,J9,E9*H9*(100/$D$5))</f>
        <v>0</v>
      </c>
      <c r="J9" s="39">
        <v>50</v>
      </c>
      <c r="T9">
        <v>1</v>
      </c>
    </row>
    <row r="10" spans="2:20" ht="27" thickBot="1" x14ac:dyDescent="0.35">
      <c r="B10" s="10">
        <v>2</v>
      </c>
      <c r="C10" s="6" t="s">
        <v>9</v>
      </c>
      <c r="D10" s="27" t="s">
        <v>8</v>
      </c>
      <c r="E10" s="32">
        <v>2</v>
      </c>
      <c r="F10" s="34">
        <f t="shared" ref="F9:F11" si="0">E10*100/$D$5</f>
        <v>2</v>
      </c>
      <c r="G10" s="76">
        <f t="shared" ref="G10:G31" si="1">J10/F10</f>
        <v>12.5</v>
      </c>
      <c r="H10" s="38">
        <v>0</v>
      </c>
      <c r="I10" s="75">
        <f t="shared" ref="I10:I31" si="2">IF((E10*H10)*(100/$D$5)&gt;J10,J10,E10*H10*(100/$D$5))</f>
        <v>0</v>
      </c>
      <c r="J10" s="40">
        <v>25</v>
      </c>
      <c r="T10">
        <v>3</v>
      </c>
    </row>
    <row r="11" spans="2:20" ht="27" thickBot="1" x14ac:dyDescent="0.35">
      <c r="B11" s="9">
        <v>3</v>
      </c>
      <c r="C11" s="7" t="s">
        <v>10</v>
      </c>
      <c r="D11" s="28" t="s">
        <v>8</v>
      </c>
      <c r="E11" s="32">
        <v>4</v>
      </c>
      <c r="F11" s="34">
        <f t="shared" si="0"/>
        <v>4</v>
      </c>
      <c r="G11" s="76">
        <f t="shared" si="1"/>
        <v>6.25</v>
      </c>
      <c r="H11" s="38">
        <v>0</v>
      </c>
      <c r="I11" s="75">
        <f t="shared" si="2"/>
        <v>0</v>
      </c>
      <c r="J11" s="40">
        <v>25</v>
      </c>
    </row>
    <row r="12" spans="2:20" ht="27" thickBot="1" x14ac:dyDescent="0.35">
      <c r="B12" s="9">
        <v>4</v>
      </c>
      <c r="C12" s="6" t="s">
        <v>11</v>
      </c>
      <c r="D12" s="27" t="s">
        <v>8</v>
      </c>
      <c r="E12" s="32">
        <v>1.5</v>
      </c>
      <c r="F12" s="34">
        <f>E12*100/$D$5</f>
        <v>1.5</v>
      </c>
      <c r="G12" s="76">
        <f t="shared" si="1"/>
        <v>16.666666666666668</v>
      </c>
      <c r="H12" s="38">
        <v>0</v>
      </c>
      <c r="I12" s="75">
        <f t="shared" si="2"/>
        <v>0</v>
      </c>
      <c r="J12" s="40">
        <v>25</v>
      </c>
    </row>
    <row r="13" spans="2:20" ht="27" thickBot="1" x14ac:dyDescent="0.35">
      <c r="B13" s="10">
        <v>5</v>
      </c>
      <c r="C13" s="6" t="s">
        <v>12</v>
      </c>
      <c r="D13" s="27" t="s">
        <v>8</v>
      </c>
      <c r="E13" s="32">
        <v>2</v>
      </c>
      <c r="F13" s="34">
        <f t="shared" ref="F13:F31" si="3">E13*100/$D$5</f>
        <v>2</v>
      </c>
      <c r="G13" s="76">
        <f t="shared" si="1"/>
        <v>12.5</v>
      </c>
      <c r="H13" s="38">
        <v>0</v>
      </c>
      <c r="I13" s="75">
        <f t="shared" si="2"/>
        <v>0</v>
      </c>
      <c r="J13" s="40">
        <v>25</v>
      </c>
    </row>
    <row r="14" spans="2:20" ht="27" thickBot="1" x14ac:dyDescent="0.35">
      <c r="B14" s="9">
        <v>6</v>
      </c>
      <c r="C14" s="6" t="s">
        <v>13</v>
      </c>
      <c r="D14" s="27" t="s">
        <v>8</v>
      </c>
      <c r="E14" s="32">
        <v>1</v>
      </c>
      <c r="F14" s="34">
        <f t="shared" si="3"/>
        <v>1</v>
      </c>
      <c r="G14" s="76">
        <f t="shared" si="1"/>
        <v>25</v>
      </c>
      <c r="H14" s="38">
        <v>0</v>
      </c>
      <c r="I14" s="75">
        <f t="shared" si="2"/>
        <v>0</v>
      </c>
      <c r="J14" s="40">
        <v>25</v>
      </c>
    </row>
    <row r="15" spans="2:20" ht="27" thickBot="1" x14ac:dyDescent="0.35">
      <c r="B15" s="9">
        <v>7</v>
      </c>
      <c r="C15" s="6" t="s">
        <v>14</v>
      </c>
      <c r="D15" s="27" t="s">
        <v>8</v>
      </c>
      <c r="E15" s="32">
        <v>2</v>
      </c>
      <c r="F15" s="34">
        <f t="shared" si="3"/>
        <v>2</v>
      </c>
      <c r="G15" s="76">
        <f t="shared" si="1"/>
        <v>12.5</v>
      </c>
      <c r="H15" s="38">
        <v>0</v>
      </c>
      <c r="I15" s="75">
        <f t="shared" si="2"/>
        <v>0</v>
      </c>
      <c r="J15" s="40">
        <v>25</v>
      </c>
    </row>
    <row r="16" spans="2:20" ht="27" thickBot="1" x14ac:dyDescent="0.35">
      <c r="B16" s="10">
        <v>8</v>
      </c>
      <c r="C16" s="6" t="s">
        <v>15</v>
      </c>
      <c r="D16" s="27" t="s">
        <v>8</v>
      </c>
      <c r="E16" s="32">
        <v>5</v>
      </c>
      <c r="F16" s="34">
        <f t="shared" si="3"/>
        <v>5</v>
      </c>
      <c r="G16" s="76">
        <f t="shared" si="1"/>
        <v>5</v>
      </c>
      <c r="H16" s="38">
        <v>0</v>
      </c>
      <c r="I16" s="75">
        <f t="shared" si="2"/>
        <v>0</v>
      </c>
      <c r="J16" s="40">
        <v>25</v>
      </c>
    </row>
    <row r="17" spans="2:10" ht="27" thickBot="1" x14ac:dyDescent="0.35">
      <c r="B17" s="9">
        <v>9</v>
      </c>
      <c r="C17" s="6" t="s">
        <v>16</v>
      </c>
      <c r="D17" s="27" t="s">
        <v>8</v>
      </c>
      <c r="E17" s="32">
        <v>1</v>
      </c>
      <c r="F17" s="34">
        <f t="shared" si="3"/>
        <v>1</v>
      </c>
      <c r="G17" s="76">
        <f t="shared" si="1"/>
        <v>25</v>
      </c>
      <c r="H17" s="38">
        <v>0</v>
      </c>
      <c r="I17" s="75">
        <f t="shared" si="2"/>
        <v>0</v>
      </c>
      <c r="J17" s="40">
        <v>25</v>
      </c>
    </row>
    <row r="18" spans="2:10" ht="27" thickBot="1" x14ac:dyDescent="0.35">
      <c r="B18" s="9">
        <v>10</v>
      </c>
      <c r="C18" s="6" t="s">
        <v>17</v>
      </c>
      <c r="D18" s="27" t="s">
        <v>8</v>
      </c>
      <c r="E18" s="32">
        <v>2</v>
      </c>
      <c r="F18" s="34">
        <f t="shared" si="3"/>
        <v>2</v>
      </c>
      <c r="G18" s="76">
        <f t="shared" si="1"/>
        <v>12.5</v>
      </c>
      <c r="H18" s="38">
        <v>0</v>
      </c>
      <c r="I18" s="75">
        <f t="shared" si="2"/>
        <v>0</v>
      </c>
      <c r="J18" s="40">
        <v>25</v>
      </c>
    </row>
    <row r="19" spans="2:10" ht="30" customHeight="1" thickBot="1" x14ac:dyDescent="0.35">
      <c r="B19" s="10">
        <v>11</v>
      </c>
      <c r="C19" s="7" t="s">
        <v>18</v>
      </c>
      <c r="D19" s="28" t="s">
        <v>24</v>
      </c>
      <c r="E19" s="32">
        <v>1</v>
      </c>
      <c r="F19" s="34">
        <f t="shared" si="3"/>
        <v>1</v>
      </c>
      <c r="G19" s="76">
        <f t="shared" si="1"/>
        <v>10</v>
      </c>
      <c r="H19" s="38">
        <v>0</v>
      </c>
      <c r="I19" s="75">
        <f t="shared" si="2"/>
        <v>0</v>
      </c>
      <c r="J19" s="40">
        <v>10</v>
      </c>
    </row>
    <row r="20" spans="2:10" ht="30" customHeight="1" thickBot="1" x14ac:dyDescent="0.35">
      <c r="B20" s="9">
        <v>12</v>
      </c>
      <c r="C20" s="7" t="s">
        <v>28</v>
      </c>
      <c r="D20" s="29" t="s">
        <v>38</v>
      </c>
      <c r="E20" s="32">
        <v>1</v>
      </c>
      <c r="F20" s="34">
        <f t="shared" si="3"/>
        <v>1</v>
      </c>
      <c r="G20" s="76">
        <f t="shared" si="1"/>
        <v>10</v>
      </c>
      <c r="H20" s="38">
        <v>0</v>
      </c>
      <c r="I20" s="75">
        <f t="shared" si="2"/>
        <v>0</v>
      </c>
      <c r="J20" s="40">
        <v>10</v>
      </c>
    </row>
    <row r="21" spans="2:10" ht="27.6" customHeight="1" thickBot="1" x14ac:dyDescent="0.35">
      <c r="B21" s="9">
        <v>13</v>
      </c>
      <c r="C21" s="7" t="s">
        <v>29</v>
      </c>
      <c r="D21" s="29" t="s">
        <v>19</v>
      </c>
      <c r="E21" s="32">
        <v>15</v>
      </c>
      <c r="F21" s="34">
        <f t="shared" si="3"/>
        <v>15</v>
      </c>
      <c r="G21" s="76">
        <f t="shared" si="1"/>
        <v>1.6666666666666667</v>
      </c>
      <c r="H21" s="38">
        <v>0</v>
      </c>
      <c r="I21" s="75">
        <f t="shared" si="2"/>
        <v>0</v>
      </c>
      <c r="J21" s="40">
        <v>25</v>
      </c>
    </row>
    <row r="22" spans="2:10" ht="27" customHeight="1" thickBot="1" x14ac:dyDescent="0.35">
      <c r="B22" s="10">
        <v>14</v>
      </c>
      <c r="C22" s="7" t="s">
        <v>30</v>
      </c>
      <c r="D22" s="27" t="s">
        <v>19</v>
      </c>
      <c r="E22" s="32">
        <v>1</v>
      </c>
      <c r="F22" s="34">
        <f t="shared" si="3"/>
        <v>1</v>
      </c>
      <c r="G22" s="76">
        <f t="shared" si="1"/>
        <v>10</v>
      </c>
      <c r="H22" s="38">
        <v>0</v>
      </c>
      <c r="I22" s="75">
        <f t="shared" si="2"/>
        <v>0</v>
      </c>
      <c r="J22" s="40">
        <v>10</v>
      </c>
    </row>
    <row r="23" spans="2:10" ht="27" customHeight="1" thickBot="1" x14ac:dyDescent="0.35">
      <c r="B23" s="9">
        <v>15</v>
      </c>
      <c r="C23" s="8" t="s">
        <v>49</v>
      </c>
      <c r="D23" s="31" t="s">
        <v>39</v>
      </c>
      <c r="E23" s="32">
        <v>5</v>
      </c>
      <c r="F23" s="34">
        <f t="shared" si="3"/>
        <v>5</v>
      </c>
      <c r="G23" s="76">
        <f t="shared" si="1"/>
        <v>5</v>
      </c>
      <c r="H23" s="38">
        <v>0</v>
      </c>
      <c r="I23" s="75">
        <f t="shared" si="2"/>
        <v>0</v>
      </c>
      <c r="J23" s="40">
        <v>25</v>
      </c>
    </row>
    <row r="24" spans="2:10" ht="27" customHeight="1" thickBot="1" x14ac:dyDescent="0.35">
      <c r="B24" s="9">
        <v>16</v>
      </c>
      <c r="C24" s="6" t="s">
        <v>31</v>
      </c>
      <c r="D24" s="27" t="s">
        <v>39</v>
      </c>
      <c r="E24" s="32">
        <v>4</v>
      </c>
      <c r="F24" s="34">
        <f t="shared" si="3"/>
        <v>4</v>
      </c>
      <c r="G24" s="76">
        <f t="shared" si="1"/>
        <v>6.25</v>
      </c>
      <c r="H24" s="38">
        <v>0</v>
      </c>
      <c r="I24" s="75">
        <f t="shared" si="2"/>
        <v>0</v>
      </c>
      <c r="J24" s="40">
        <v>25</v>
      </c>
    </row>
    <row r="25" spans="2:10" ht="27" thickBot="1" x14ac:dyDescent="0.35">
      <c r="B25" s="10">
        <v>17</v>
      </c>
      <c r="C25" s="7" t="s">
        <v>32</v>
      </c>
      <c r="D25" s="28" t="s">
        <v>8</v>
      </c>
      <c r="E25" s="32">
        <v>3</v>
      </c>
      <c r="F25" s="34">
        <f t="shared" si="3"/>
        <v>3</v>
      </c>
      <c r="G25" s="76">
        <f t="shared" si="1"/>
        <v>8.3333333333333339</v>
      </c>
      <c r="H25" s="38">
        <v>0</v>
      </c>
      <c r="I25" s="75">
        <f t="shared" si="2"/>
        <v>0</v>
      </c>
      <c r="J25" s="40">
        <v>25</v>
      </c>
    </row>
    <row r="26" spans="2:10" ht="27" customHeight="1" thickBot="1" x14ac:dyDescent="0.35">
      <c r="B26" s="9">
        <v>18</v>
      </c>
      <c r="C26" s="6" t="s">
        <v>33</v>
      </c>
      <c r="D26" s="28" t="s">
        <v>8</v>
      </c>
      <c r="E26" s="32">
        <v>2</v>
      </c>
      <c r="F26" s="34">
        <f t="shared" si="3"/>
        <v>2</v>
      </c>
      <c r="G26" s="76">
        <f t="shared" si="1"/>
        <v>12.5</v>
      </c>
      <c r="H26" s="38">
        <v>0</v>
      </c>
      <c r="I26" s="75">
        <f t="shared" si="2"/>
        <v>0</v>
      </c>
      <c r="J26" s="40">
        <v>25</v>
      </c>
    </row>
    <row r="27" spans="2:10" ht="27" customHeight="1" thickBot="1" x14ac:dyDescent="0.35">
      <c r="B27" s="9">
        <v>19</v>
      </c>
      <c r="C27" s="7" t="s">
        <v>4</v>
      </c>
      <c r="D27" s="32" t="s">
        <v>19</v>
      </c>
      <c r="E27" s="32">
        <v>5</v>
      </c>
      <c r="F27" s="34">
        <f t="shared" si="3"/>
        <v>5</v>
      </c>
      <c r="G27" s="76">
        <f t="shared" si="1"/>
        <v>5</v>
      </c>
      <c r="H27" s="38">
        <v>0</v>
      </c>
      <c r="I27" s="75">
        <f t="shared" si="2"/>
        <v>0</v>
      </c>
      <c r="J27" s="40">
        <v>25</v>
      </c>
    </row>
    <row r="28" spans="2:10" ht="27" customHeight="1" thickBot="1" x14ac:dyDescent="0.35">
      <c r="B28" s="10">
        <v>20</v>
      </c>
      <c r="C28" s="7" t="s">
        <v>34</v>
      </c>
      <c r="D28" s="28" t="s">
        <v>41</v>
      </c>
      <c r="E28" s="32">
        <v>10</v>
      </c>
      <c r="F28" s="34">
        <f t="shared" si="3"/>
        <v>10</v>
      </c>
      <c r="G28" s="76">
        <f t="shared" si="1"/>
        <v>4</v>
      </c>
      <c r="H28" s="38">
        <v>0</v>
      </c>
      <c r="I28" s="75">
        <f t="shared" si="2"/>
        <v>0</v>
      </c>
      <c r="J28" s="40">
        <v>40</v>
      </c>
    </row>
    <row r="29" spans="2:10" ht="27" customHeight="1" thickBot="1" x14ac:dyDescent="0.35">
      <c r="B29" s="9">
        <v>21</v>
      </c>
      <c r="C29" s="7" t="s">
        <v>35</v>
      </c>
      <c r="D29" s="28" t="s">
        <v>41</v>
      </c>
      <c r="E29" s="32">
        <v>4</v>
      </c>
      <c r="F29" s="34">
        <f t="shared" si="3"/>
        <v>4</v>
      </c>
      <c r="G29" s="76">
        <f t="shared" si="1"/>
        <v>6.25</v>
      </c>
      <c r="H29" s="38">
        <v>0</v>
      </c>
      <c r="I29" s="75">
        <f t="shared" si="2"/>
        <v>0</v>
      </c>
      <c r="J29" s="40">
        <v>25</v>
      </c>
    </row>
    <row r="30" spans="2:10" ht="27" thickBot="1" x14ac:dyDescent="0.35">
      <c r="B30" s="9">
        <v>22</v>
      </c>
      <c r="C30" s="7" t="s">
        <v>36</v>
      </c>
      <c r="D30" s="28" t="s">
        <v>8</v>
      </c>
      <c r="E30" s="32">
        <v>5</v>
      </c>
      <c r="F30" s="34">
        <f t="shared" si="3"/>
        <v>5</v>
      </c>
      <c r="G30" s="76">
        <f t="shared" si="1"/>
        <v>10</v>
      </c>
      <c r="H30" s="38">
        <v>0</v>
      </c>
      <c r="I30" s="75">
        <f t="shared" si="2"/>
        <v>0</v>
      </c>
      <c r="J30" s="40">
        <v>50</v>
      </c>
    </row>
    <row r="31" spans="2:10" ht="27" thickBot="1" x14ac:dyDescent="0.35">
      <c r="B31" s="10">
        <v>23</v>
      </c>
      <c r="C31" s="17" t="s">
        <v>40</v>
      </c>
      <c r="D31" s="28" t="s">
        <v>42</v>
      </c>
      <c r="E31" s="32">
        <v>2</v>
      </c>
      <c r="F31" s="34">
        <f t="shared" si="3"/>
        <v>2</v>
      </c>
      <c r="G31" s="76">
        <f t="shared" si="1"/>
        <v>5</v>
      </c>
      <c r="H31" s="38">
        <v>0</v>
      </c>
      <c r="I31" s="75">
        <f t="shared" si="2"/>
        <v>0</v>
      </c>
      <c r="J31" s="40">
        <v>10</v>
      </c>
    </row>
    <row r="32" spans="2:10" ht="27" customHeight="1" thickBot="1" x14ac:dyDescent="0.35">
      <c r="B32" s="18">
        <v>24</v>
      </c>
      <c r="C32" s="21" t="s">
        <v>45</v>
      </c>
      <c r="D32" s="43" t="s">
        <v>56</v>
      </c>
      <c r="E32" s="43"/>
      <c r="F32" s="43"/>
      <c r="G32" s="43"/>
      <c r="H32" s="43"/>
      <c r="I32" s="43"/>
      <c r="J32" s="77"/>
    </row>
    <row r="33" spans="2:10" ht="27" customHeight="1" thickBot="1" x14ac:dyDescent="0.35">
      <c r="B33" s="11"/>
      <c r="C33" s="19" t="s">
        <v>47</v>
      </c>
      <c r="D33" s="32" t="s">
        <v>43</v>
      </c>
      <c r="E33" s="32">
        <v>0.5</v>
      </c>
      <c r="F33" s="32">
        <v>0.5</v>
      </c>
      <c r="G33" s="30">
        <f>J33/F33</f>
        <v>10</v>
      </c>
      <c r="H33" s="20">
        <v>0</v>
      </c>
      <c r="I33" s="73">
        <f>IF(H33*E33&gt;J33,J33,H33*E33)</f>
        <v>0</v>
      </c>
      <c r="J33" s="41">
        <v>5</v>
      </c>
    </row>
    <row r="34" spans="2:10" ht="27" customHeight="1" thickBot="1" x14ac:dyDescent="0.35">
      <c r="B34" s="11"/>
      <c r="C34" s="19" t="s">
        <v>48</v>
      </c>
      <c r="D34" s="32" t="s">
        <v>43</v>
      </c>
      <c r="E34" s="32">
        <v>0.1</v>
      </c>
      <c r="F34" s="32">
        <v>0.1</v>
      </c>
      <c r="G34" s="30">
        <f>J34/F34</f>
        <v>50</v>
      </c>
      <c r="H34" s="20">
        <v>0</v>
      </c>
      <c r="I34" s="73">
        <f>IF(H34*E34&gt;J34,J34,H34*E34)</f>
        <v>0</v>
      </c>
      <c r="J34" s="41">
        <v>5</v>
      </c>
    </row>
    <row r="35" spans="2:10" ht="27" customHeight="1" thickBot="1" x14ac:dyDescent="0.35">
      <c r="B35" s="11">
        <v>25</v>
      </c>
      <c r="C35" s="35" t="s">
        <v>37</v>
      </c>
      <c r="D35" s="31" t="s">
        <v>44</v>
      </c>
      <c r="E35" s="33">
        <v>10</v>
      </c>
      <c r="F35" s="33">
        <v>10</v>
      </c>
      <c r="G35" s="36">
        <f>J35/F35</f>
        <v>1</v>
      </c>
      <c r="H35" s="20">
        <v>0</v>
      </c>
      <c r="I35" s="74">
        <f>IF(H35&gt;=1,10,0)</f>
        <v>0</v>
      </c>
      <c r="J35" s="42">
        <v>10</v>
      </c>
    </row>
    <row r="36" spans="2:10" ht="15" thickBot="1" x14ac:dyDescent="0.35">
      <c r="B36" s="62" t="s">
        <v>20</v>
      </c>
      <c r="C36" s="63"/>
      <c r="D36" s="63"/>
      <c r="E36" s="63"/>
      <c r="F36" s="63"/>
      <c r="G36" s="63"/>
      <c r="H36" s="64"/>
      <c r="I36" s="13">
        <f>FLOOR(SUM(I9:I35),1)</f>
        <v>0</v>
      </c>
      <c r="J36" s="12"/>
    </row>
    <row r="37" spans="2:10" x14ac:dyDescent="0.3">
      <c r="B37" s="3" t="s">
        <v>5</v>
      </c>
      <c r="C37" s="1"/>
      <c r="D37" s="1"/>
      <c r="E37" s="1"/>
      <c r="F37" s="1"/>
      <c r="G37" s="1"/>
      <c r="H37" s="1"/>
      <c r="I37" s="1"/>
      <c r="J37" s="1"/>
    </row>
    <row r="38" spans="2:10" x14ac:dyDescent="0.3">
      <c r="B38" s="2">
        <v>1</v>
      </c>
      <c r="C38" s="59" t="s">
        <v>6</v>
      </c>
      <c r="D38" s="59"/>
      <c r="E38" s="59"/>
      <c r="F38" s="59"/>
      <c r="G38" s="59"/>
      <c r="H38" s="59"/>
      <c r="I38" s="59"/>
      <c r="J38" s="59"/>
    </row>
    <row r="39" spans="2:10" ht="47.25" customHeight="1" x14ac:dyDescent="0.3">
      <c r="B39" s="15">
        <v>2</v>
      </c>
      <c r="C39" s="54" t="s">
        <v>22</v>
      </c>
      <c r="D39" s="54"/>
      <c r="E39" s="54"/>
      <c r="F39" s="54"/>
      <c r="G39" s="54"/>
      <c r="H39" s="54"/>
      <c r="I39" s="54"/>
    </row>
    <row r="40" spans="2:10" x14ac:dyDescent="0.3">
      <c r="C40" s="54" t="s">
        <v>27</v>
      </c>
      <c r="D40" s="54"/>
      <c r="E40" s="54"/>
      <c r="F40" s="54"/>
      <c r="G40" s="54"/>
      <c r="H40" s="54"/>
      <c r="I40" s="54"/>
    </row>
  </sheetData>
  <protectedRanges>
    <protectedRange sqref="D3" name="Område1_1"/>
  </protectedRanges>
  <mergeCells count="15">
    <mergeCell ref="E1:J1"/>
    <mergeCell ref="D32:J32"/>
    <mergeCell ref="J3:J4"/>
    <mergeCell ref="B5:C6"/>
    <mergeCell ref="H3:I4"/>
    <mergeCell ref="C40:I40"/>
    <mergeCell ref="B3:C4"/>
    <mergeCell ref="D3:D4"/>
    <mergeCell ref="C38:J38"/>
    <mergeCell ref="C39:I39"/>
    <mergeCell ref="B8:C8"/>
    <mergeCell ref="D5:D6"/>
    <mergeCell ref="B36:H36"/>
    <mergeCell ref="H5:I6"/>
    <mergeCell ref="J5:J6"/>
  </mergeCells>
  <dataValidations count="1">
    <dataValidation type="list" allowBlank="1" showInputMessage="1" showErrorMessage="1" sqref="D1">
      <formula1>$T$9:$T$10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Ark1</vt:lpstr>
      <vt:lpstr>Ark3</vt:lpstr>
      <vt:lpstr>'Ark1'!Udskriftsområde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Rasmussen, Søren Egelund</dc:creator>
  <cp:lastModifiedBy>Jesper Andersen</cp:lastModifiedBy>
  <cp:lastPrinted>2018-03-19T13:07:44Z</cp:lastPrinted>
  <dcterms:created xsi:type="dcterms:W3CDTF">2014-02-14T12:39:53Z</dcterms:created>
  <dcterms:modified xsi:type="dcterms:W3CDTF">2018-04-13T08:19:11Z</dcterms:modified>
</cp:coreProperties>
</file>