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Kemikalier\Pesticider\Fagsektioner\Miljø\_Effekter og risikovurdering\__Nord Zone Økotox-vejledninger\NZ Bee Tool\"/>
    </mc:Choice>
  </mc:AlternateContent>
  <bookViews>
    <workbookView xWindow="-6890" yWindow="1070" windowWidth="21600" windowHeight="11330"/>
  </bookViews>
  <sheets>
    <sheet name="EPPO 2010" sheetId="1" r:id="rId1"/>
    <sheet name=" ECPA 2017" sheetId="2" r:id="rId2"/>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6" i="2" l="1"/>
  <c r="I24" i="2" l="1"/>
  <c r="L24" i="2" s="1"/>
  <c r="M24" i="2" s="1"/>
  <c r="I26" i="2"/>
  <c r="J26" i="2"/>
  <c r="J18" i="2"/>
  <c r="K26" i="2" l="1"/>
  <c r="L26" i="2" s="1"/>
  <c r="M26" i="2" s="1"/>
  <c r="I18" i="2"/>
  <c r="K18" i="2" s="1"/>
  <c r="L16" i="2" l="1"/>
  <c r="M16" i="2" s="1"/>
  <c r="L18" i="2" l="1"/>
  <c r="M18" i="2" s="1"/>
  <c r="I25" i="1" l="1"/>
  <c r="J25" i="1" s="1"/>
  <c r="I13" i="1"/>
  <c r="J13" i="1" s="1"/>
</calcChain>
</file>

<file path=xl/sharedStrings.xml><?xml version="1.0" encoding="utf-8"?>
<sst xmlns="http://schemas.openxmlformats.org/spreadsheetml/2006/main" count="48" uniqueCount="28">
  <si>
    <t>EPPO 2010 risk assessment scheme</t>
  </si>
  <si>
    <t>Tier 1 chronic risk assessment for adult bees</t>
  </si>
  <si>
    <t>Only fill in blue cell!</t>
  </si>
  <si>
    <t>Input</t>
  </si>
  <si>
    <r>
      <t>NOEDD (</t>
    </r>
    <r>
      <rPr>
        <b/>
        <u/>
        <sz val="11"/>
        <color theme="1"/>
        <rFont val="Calibri"/>
        <family val="2"/>
      </rPr>
      <t>µg</t>
    </r>
    <r>
      <rPr>
        <b/>
        <sz val="11"/>
        <color theme="1"/>
        <rFont val="Calibri"/>
        <family val="2"/>
      </rPr>
      <t xml:space="preserve"> a.s./bee/day)</t>
    </r>
  </si>
  <si>
    <t>Answers in green cells</t>
  </si>
  <si>
    <t>Seed treatment products</t>
  </si>
  <si>
    <r>
      <t>Daily dose (</t>
    </r>
    <r>
      <rPr>
        <b/>
        <sz val="11"/>
        <color theme="1"/>
        <rFont val="Calibri"/>
        <family val="2"/>
      </rPr>
      <t>µg a.s./bee/day)</t>
    </r>
  </si>
  <si>
    <t>TER</t>
  </si>
  <si>
    <t>Risk acceptable?</t>
  </si>
  <si>
    <t>Tier 1 chronic risk assessment for bee larvae</t>
  </si>
  <si>
    <r>
      <t>NOEDD (</t>
    </r>
    <r>
      <rPr>
        <b/>
        <u/>
        <sz val="11"/>
        <color theme="1"/>
        <rFont val="Calibri"/>
        <family val="2"/>
      </rPr>
      <t>µg</t>
    </r>
    <r>
      <rPr>
        <b/>
        <sz val="11"/>
        <color theme="1"/>
        <rFont val="Calibri"/>
        <family val="2"/>
      </rPr>
      <t xml:space="preserve"> a.s./larva/day)</t>
    </r>
  </si>
  <si>
    <r>
      <t>Daily dose (</t>
    </r>
    <r>
      <rPr>
        <b/>
        <sz val="11"/>
        <color theme="1"/>
        <rFont val="Calibri"/>
        <family val="2"/>
      </rPr>
      <t>µg a.s./larva/day)</t>
    </r>
  </si>
  <si>
    <t>EPPO 2010 risk assessment scheme, as modified by ECPA (2017)</t>
  </si>
  <si>
    <t>Spray products</t>
  </si>
  <si>
    <t>Only fill in blue cells!</t>
  </si>
  <si>
    <r>
      <t>Application rate (</t>
    </r>
    <r>
      <rPr>
        <b/>
        <u/>
        <sz val="11"/>
        <color theme="1"/>
        <rFont val="Calibri"/>
        <family val="2"/>
        <scheme val="minor"/>
      </rPr>
      <t>kg</t>
    </r>
    <r>
      <rPr>
        <b/>
        <sz val="11"/>
        <color theme="1"/>
        <rFont val="Calibri"/>
        <family val="2"/>
        <scheme val="minor"/>
      </rPr>
      <t xml:space="preserve"> a.s./ha)</t>
    </r>
  </si>
  <si>
    <t>adults</t>
  </si>
  <si>
    <t>larvae</t>
  </si>
  <si>
    <t>Sum</t>
  </si>
  <si>
    <t>Tier 1 chronic risk assessment for adults and larvae</t>
  </si>
  <si>
    <r>
      <rPr>
        <b/>
        <i/>
        <sz val="12"/>
        <color theme="1"/>
        <rFont val="Calibri"/>
        <family val="2"/>
        <scheme val="minor"/>
      </rPr>
      <t>Spray and</t>
    </r>
    <r>
      <rPr>
        <b/>
        <sz val="12"/>
        <color theme="1"/>
        <rFont val="Calibri"/>
        <family val="2"/>
        <scheme val="minor"/>
      </rPr>
      <t xml:space="preserve"> seed treatment products</t>
    </r>
  </si>
  <si>
    <t>Pollen µg a.s./larva/d.p.</t>
  </si>
  <si>
    <t>Nectar µg a.s./larva/d.p.</t>
  </si>
  <si>
    <t>d.p. = developmental period</t>
  </si>
  <si>
    <t>Revised Proposal containing also RA for larvae from spray by ECPA 2017; residue values based on EFSA 2013</t>
  </si>
  <si>
    <r>
      <t>Daily dose nectar (</t>
    </r>
    <r>
      <rPr>
        <b/>
        <sz val="11"/>
        <color theme="1"/>
        <rFont val="Calibri"/>
        <family val="2"/>
      </rPr>
      <t>µg a.s./bee/day)</t>
    </r>
  </si>
  <si>
    <t>NOED (µg a.s./larvae/dev.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</si>
</sst>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0000"/>
    <numFmt numFmtId="166" formatCode="0.0000"/>
    <numFmt numFmtId="167" formatCode="0.0"/>
  </numFmts>
  <fonts count="15" x14ac:knownFonts="1">
    <font>
      <sz val="11"/>
      <color theme="1"/>
      <name val="Calibri"/>
      <family val="2"/>
      <scheme val="minor"/>
    </font>
    <font>
      <b/>
      <sz val="11"/>
      <color theme="1"/>
      <name val="Calibri"/>
      <family val="2"/>
      <scheme val="minor"/>
    </font>
    <font>
      <b/>
      <sz val="11"/>
      <color theme="1"/>
      <name val="Calibri"/>
      <family val="2"/>
    </font>
    <font>
      <b/>
      <sz val="14"/>
      <color theme="1"/>
      <name val="Calibri"/>
      <family val="2"/>
      <scheme val="minor"/>
    </font>
    <font>
      <b/>
      <sz val="12"/>
      <color theme="1"/>
      <name val="Calibri"/>
      <family val="2"/>
      <scheme val="minor"/>
    </font>
    <font>
      <sz val="11"/>
      <color theme="4" tint="-0.249977111117893"/>
      <name val="Calibri"/>
      <family val="2"/>
      <scheme val="minor"/>
    </font>
    <font>
      <sz val="11"/>
      <color theme="9"/>
      <name val="Calibri"/>
      <family val="2"/>
      <scheme val="minor"/>
    </font>
    <font>
      <b/>
      <u/>
      <sz val="11"/>
      <color theme="1"/>
      <name val="Calibri"/>
      <family val="2"/>
      <scheme val="minor"/>
    </font>
    <font>
      <b/>
      <u/>
      <sz val="11"/>
      <color theme="1"/>
      <name val="Calibri"/>
      <family val="2"/>
    </font>
    <font>
      <b/>
      <sz val="20"/>
      <color theme="1"/>
      <name val="Calibri"/>
      <family val="2"/>
      <scheme val="minor"/>
    </font>
    <font>
      <b/>
      <sz val="11"/>
      <name val="Calibri"/>
      <family val="2"/>
      <scheme val="minor"/>
    </font>
    <font>
      <b/>
      <i/>
      <sz val="12"/>
      <color theme="1"/>
      <name val="Calibri"/>
      <family val="2"/>
      <scheme val="minor"/>
    </font>
    <font>
      <i/>
      <sz val="11"/>
      <color theme="9"/>
      <name val="Calibri"/>
      <family val="2"/>
      <scheme val="minor"/>
    </font>
    <font>
      <i/>
      <sz val="11"/>
      <color theme="1"/>
      <name val="Calibri"/>
      <family val="2"/>
      <scheme val="minor"/>
    </font>
    <font>
      <sz val="11"/>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FFFF00"/>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ck">
        <color indexed="64"/>
      </left>
      <right/>
      <top style="medium">
        <color indexed="64"/>
      </top>
      <bottom style="medium">
        <color indexed="64"/>
      </bottom>
      <diagonal/>
    </border>
  </borders>
  <cellStyleXfs count="1">
    <xf numFmtId="0" fontId="0" fillId="0" borderId="0"/>
  </cellStyleXfs>
  <cellXfs count="85">
    <xf numFmtId="0" fontId="0" fillId="0" borderId="0" xfId="0"/>
    <xf numFmtId="0" fontId="0" fillId="2" borderId="2" xfId="0" applyFill="1" applyBorder="1"/>
    <xf numFmtId="0" fontId="0" fillId="2" borderId="0" xfId="0" applyFill="1"/>
    <xf numFmtId="0" fontId="0" fillId="3" borderId="0" xfId="0" applyFill="1"/>
    <xf numFmtId="0" fontId="3" fillId="2" borderId="2" xfId="0" applyFont="1" applyFill="1" applyBorder="1"/>
    <xf numFmtId="0" fontId="0" fillId="4" borderId="0" xfId="0" applyFill="1"/>
    <xf numFmtId="0" fontId="1" fillId="4" borderId="0" xfId="0" applyFont="1" applyFill="1"/>
    <xf numFmtId="2" fontId="0" fillId="2" borderId="0" xfId="0" applyNumberFormat="1" applyFill="1"/>
    <xf numFmtId="2" fontId="0" fillId="4" borderId="0" xfId="0" applyNumberFormat="1" applyFill="1"/>
    <xf numFmtId="2" fontId="1" fillId="4" borderId="0" xfId="0" applyNumberFormat="1" applyFont="1" applyFill="1"/>
    <xf numFmtId="0" fontId="0" fillId="5" borderId="1" xfId="0" applyFill="1" applyBorder="1"/>
    <xf numFmtId="0" fontId="5" fillId="2" borderId="2" xfId="0" applyFont="1" applyFill="1" applyBorder="1"/>
    <xf numFmtId="0" fontId="6" fillId="2" borderId="0" xfId="0" applyFont="1" applyFill="1"/>
    <xf numFmtId="0" fontId="1" fillId="3" borderId="0" xfId="0" applyFont="1" applyFill="1"/>
    <xf numFmtId="0" fontId="4" fillId="3" borderId="3" xfId="0" applyFont="1" applyFill="1" applyBorder="1"/>
    <xf numFmtId="0" fontId="0" fillId="3" borderId="4" xfId="0" applyFill="1" applyBorder="1"/>
    <xf numFmtId="0" fontId="0" fillId="3" borderId="5" xfId="0" applyFill="1" applyBorder="1"/>
    <xf numFmtId="0" fontId="0" fillId="3" borderId="6" xfId="0" applyFill="1" applyBorder="1"/>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4" fillId="4" borderId="3" xfId="0" applyFont="1" applyFill="1" applyBorder="1"/>
    <xf numFmtId="2" fontId="0" fillId="4" borderId="4" xfId="0" applyNumberFormat="1" applyFill="1" applyBorder="1"/>
    <xf numFmtId="0" fontId="0" fillId="4" borderId="4" xfId="0" applyFill="1" applyBorder="1"/>
    <xf numFmtId="0" fontId="0" fillId="4" borderId="5" xfId="0" applyFill="1" applyBorder="1"/>
    <xf numFmtId="0" fontId="0" fillId="4" borderId="6" xfId="0" applyFill="1" applyBorder="1"/>
    <xf numFmtId="0" fontId="0" fillId="4" borderId="7" xfId="0" applyFill="1" applyBorder="1"/>
    <xf numFmtId="0" fontId="0" fillId="4" borderId="8" xfId="0" applyFill="1" applyBorder="1"/>
    <xf numFmtId="0" fontId="0" fillId="4" borderId="9" xfId="0" applyFill="1" applyBorder="1"/>
    <xf numFmtId="0" fontId="0" fillId="4" borderId="10" xfId="0" applyFill="1" applyBorder="1"/>
    <xf numFmtId="0" fontId="1" fillId="6" borderId="13" xfId="0" applyFont="1" applyFill="1" applyBorder="1" applyAlignment="1">
      <alignment horizontal="center"/>
    </xf>
    <xf numFmtId="2" fontId="1" fillId="4" borderId="0" xfId="0" applyNumberFormat="1" applyFont="1" applyFill="1" applyAlignment="1">
      <alignment horizontal="center"/>
    </xf>
    <xf numFmtId="0" fontId="1" fillId="4" borderId="0" xfId="0" applyFont="1" applyFill="1" applyAlignment="1">
      <alignment horizontal="center"/>
    </xf>
    <xf numFmtId="0" fontId="4" fillId="2" borderId="0" xfId="0" applyFont="1" applyFill="1"/>
    <xf numFmtId="0" fontId="1" fillId="2" borderId="0" xfId="0" applyFont="1" applyFill="1"/>
    <xf numFmtId="0" fontId="1" fillId="6" borderId="14" xfId="0" applyFont="1" applyFill="1" applyBorder="1" applyAlignment="1">
      <alignment horizontal="center"/>
    </xf>
    <xf numFmtId="2" fontId="0" fillId="6" borderId="1" xfId="0" applyNumberFormat="1" applyFill="1" applyBorder="1" applyAlignment="1">
      <alignment horizontal="center"/>
    </xf>
    <xf numFmtId="164" fontId="0" fillId="4" borderId="1" xfId="0" applyNumberFormat="1" applyFill="1" applyBorder="1" applyAlignment="1">
      <alignment horizontal="center"/>
    </xf>
    <xf numFmtId="0" fontId="9" fillId="2" borderId="0" xfId="0" applyFont="1" applyFill="1"/>
    <xf numFmtId="0" fontId="1" fillId="3" borderId="0" xfId="0" applyFont="1" applyFill="1" applyAlignment="1">
      <alignment horizontal="center"/>
    </xf>
    <xf numFmtId="0" fontId="0" fillId="6" borderId="1" xfId="0" applyFill="1" applyBorder="1"/>
    <xf numFmtId="0" fontId="0" fillId="2" borderId="0" xfId="0" applyFill="1" applyAlignment="1">
      <alignment horizontal="center"/>
    </xf>
    <xf numFmtId="2" fontId="0" fillId="6" borderId="15" xfId="0" applyNumberFormat="1" applyFill="1" applyBorder="1" applyAlignment="1">
      <alignment horizontal="center"/>
    </xf>
    <xf numFmtId="2" fontId="0" fillId="6" borderId="12" xfId="0" applyNumberFormat="1" applyFill="1" applyBorder="1" applyAlignment="1">
      <alignment horizontal="center"/>
    </xf>
    <xf numFmtId="2" fontId="0" fillId="2" borderId="0" xfId="0" applyNumberFormat="1" applyFill="1" applyAlignment="1">
      <alignment horizontal="center"/>
    </xf>
    <xf numFmtId="0" fontId="0" fillId="3" borderId="4" xfId="0" applyFill="1" applyBorder="1" applyAlignment="1">
      <alignment horizontal="center"/>
    </xf>
    <xf numFmtId="0" fontId="0" fillId="3" borderId="0" xfId="0" applyFill="1" applyAlignment="1">
      <alignment horizontal="center"/>
    </xf>
    <xf numFmtId="2" fontId="10" fillId="3" borderId="0" xfId="0" applyNumberFormat="1" applyFont="1" applyFill="1" applyAlignment="1">
      <alignment horizontal="center"/>
    </xf>
    <xf numFmtId="2" fontId="0" fillId="3" borderId="0" xfId="0" applyNumberFormat="1" applyFill="1" applyAlignment="1">
      <alignment horizontal="center"/>
    </xf>
    <xf numFmtId="0" fontId="1" fillId="7" borderId="2" xfId="0" applyFont="1" applyFill="1" applyBorder="1"/>
    <xf numFmtId="0" fontId="0" fillId="7" borderId="0" xfId="0" applyFill="1"/>
    <xf numFmtId="164" fontId="0" fillId="6" borderId="1" xfId="0" applyNumberFormat="1" applyFill="1" applyBorder="1" applyAlignment="1">
      <alignment horizontal="center"/>
    </xf>
    <xf numFmtId="166" fontId="0" fillId="6" borderId="16" xfId="0" applyNumberFormat="1" applyFill="1" applyBorder="1" applyAlignment="1">
      <alignment horizontal="center"/>
    </xf>
    <xf numFmtId="0" fontId="0" fillId="7" borderId="0" xfId="0" applyFill="1" applyAlignment="1">
      <alignment horizontal="center"/>
    </xf>
    <xf numFmtId="0" fontId="12" fillId="2" borderId="0" xfId="0" applyFont="1" applyFill="1"/>
    <xf numFmtId="2" fontId="13" fillId="2" borderId="0" xfId="0" applyNumberFormat="1" applyFont="1" applyFill="1" applyAlignment="1">
      <alignment horizontal="center"/>
    </xf>
    <xf numFmtId="0" fontId="13" fillId="2" borderId="0" xfId="0" applyFont="1" applyFill="1" applyAlignment="1">
      <alignment horizontal="center"/>
    </xf>
    <xf numFmtId="0" fontId="13" fillId="2" borderId="0" xfId="0" applyFont="1" applyFill="1"/>
    <xf numFmtId="0" fontId="4" fillId="2" borderId="2" xfId="0" applyFont="1" applyFill="1" applyBorder="1"/>
    <xf numFmtId="0" fontId="0" fillId="7" borderId="2" xfId="0" applyFill="1" applyBorder="1"/>
    <xf numFmtId="0" fontId="0" fillId="0" borderId="2" xfId="0" applyFill="1" applyBorder="1"/>
    <xf numFmtId="0" fontId="0" fillId="0" borderId="0" xfId="0" applyFill="1"/>
    <xf numFmtId="0" fontId="0" fillId="0" borderId="0" xfId="0" applyFill="1" applyAlignment="1">
      <alignment horizontal="center"/>
    </xf>
    <xf numFmtId="0" fontId="14" fillId="0" borderId="0" xfId="0" applyFont="1" applyFill="1" applyAlignment="1">
      <alignment horizontal="center"/>
    </xf>
    <xf numFmtId="2" fontId="0" fillId="4" borderId="4" xfId="0" applyNumberFormat="1" applyFont="1" applyFill="1" applyBorder="1" applyAlignment="1">
      <alignment horizontal="center"/>
    </xf>
    <xf numFmtId="0" fontId="0" fillId="4" borderId="4" xfId="0" applyFont="1" applyFill="1" applyBorder="1" applyAlignment="1">
      <alignment horizontal="center"/>
    </xf>
    <xf numFmtId="0" fontId="0" fillId="4" borderId="5" xfId="0" applyFont="1" applyFill="1" applyBorder="1"/>
    <xf numFmtId="0" fontId="0" fillId="4" borderId="6" xfId="0" applyFont="1" applyFill="1" applyBorder="1"/>
    <xf numFmtId="2" fontId="0" fillId="4" borderId="0" xfId="0" applyNumberFormat="1" applyFont="1" applyFill="1" applyAlignment="1">
      <alignment horizontal="center"/>
    </xf>
    <xf numFmtId="0" fontId="0" fillId="4" borderId="7" xfId="0" applyFont="1" applyFill="1" applyBorder="1"/>
    <xf numFmtId="0" fontId="0" fillId="6" borderId="1" xfId="0" applyFont="1" applyFill="1" applyBorder="1"/>
    <xf numFmtId="165" fontId="0" fillId="6" borderId="11" xfId="0" applyNumberFormat="1" applyFont="1" applyFill="1" applyBorder="1" applyAlignment="1">
      <alignment horizontal="center"/>
    </xf>
    <xf numFmtId="165" fontId="0" fillId="6" borderId="15" xfId="0" applyNumberFormat="1" applyFont="1" applyFill="1" applyBorder="1" applyAlignment="1">
      <alignment horizontal="center"/>
    </xf>
    <xf numFmtId="167" fontId="0" fillId="6" borderId="12" xfId="0" applyNumberFormat="1" applyFont="1" applyFill="1" applyBorder="1" applyAlignment="1">
      <alignment horizontal="center"/>
    </xf>
    <xf numFmtId="0" fontId="0" fillId="4" borderId="17" xfId="0" applyFont="1" applyFill="1" applyBorder="1"/>
    <xf numFmtId="2" fontId="10" fillId="4" borderId="0" xfId="0" applyNumberFormat="1" applyFont="1" applyFill="1" applyAlignment="1">
      <alignment horizontal="center"/>
    </xf>
    <xf numFmtId="0" fontId="0" fillId="4" borderId="0" xfId="0" applyFont="1" applyFill="1" applyAlignment="1">
      <alignment horizontal="center"/>
    </xf>
    <xf numFmtId="165" fontId="0" fillId="6" borderId="16" xfId="0" applyNumberFormat="1" applyFont="1" applyFill="1" applyBorder="1" applyAlignment="1">
      <alignment horizontal="center"/>
    </xf>
    <xf numFmtId="165" fontId="0" fillId="6" borderId="1" xfId="0" applyNumberFormat="1" applyFont="1" applyFill="1" applyBorder="1" applyAlignment="1">
      <alignment horizontal="center"/>
    </xf>
    <xf numFmtId="164" fontId="0" fillId="6" borderId="1" xfId="0" applyNumberFormat="1" applyFont="1" applyFill="1" applyBorder="1" applyAlignment="1">
      <alignment horizontal="center"/>
    </xf>
    <xf numFmtId="167" fontId="0" fillId="6" borderId="1" xfId="0" applyNumberFormat="1" applyFont="1" applyFill="1" applyBorder="1" applyAlignment="1">
      <alignment horizontal="center"/>
    </xf>
    <xf numFmtId="0" fontId="0" fillId="4" borderId="10" xfId="0" applyFont="1" applyFill="1" applyBorder="1"/>
    <xf numFmtId="166" fontId="0" fillId="6" borderId="11" xfId="0" applyNumberFormat="1" applyFill="1" applyBorder="1" applyAlignment="1">
      <alignment horizontal="center"/>
    </xf>
    <xf numFmtId="165" fontId="0" fillId="6" borderId="1" xfId="0" applyNumberFormat="1" applyFill="1" applyBorder="1" applyAlignment="1">
      <alignment horizontal="center"/>
    </xf>
  </cellXfs>
  <cellStyles count="1">
    <cellStyle name="Normal" xfId="0" builtinId="0"/>
  </cellStyles>
  <dxfs count="25">
    <dxf>
      <font>
        <color theme="9" tint="0.59996337778862885"/>
      </font>
    </dxf>
    <dxf>
      <font>
        <color theme="4"/>
      </font>
    </dxf>
    <dxf>
      <font>
        <color rgb="FFFF0000"/>
      </font>
    </dxf>
    <dxf>
      <font>
        <color theme="9" tint="0.59996337778862885"/>
      </font>
    </dxf>
    <dxf>
      <font>
        <color theme="9" tint="0.59996337778862885"/>
      </font>
    </dxf>
    <dxf>
      <font>
        <color theme="4"/>
      </font>
    </dxf>
    <dxf>
      <font>
        <color rgb="FFFF0000"/>
      </font>
    </dxf>
    <dxf>
      <font>
        <color theme="9" tint="0.59996337778862885"/>
      </font>
    </dxf>
    <dxf>
      <font>
        <color theme="9" tint="0.59996337778862885"/>
      </font>
    </dxf>
    <dxf>
      <font>
        <color theme="9" tint="0.59996337778862885"/>
      </font>
    </dxf>
    <dxf>
      <font>
        <color theme="4"/>
      </font>
    </dxf>
    <dxf>
      <font>
        <color rgb="FFFF0000"/>
      </font>
    </dxf>
    <dxf>
      <font>
        <color theme="4"/>
      </font>
    </dxf>
    <dxf>
      <font>
        <color rgb="FFFF0000"/>
      </font>
    </dxf>
    <dxf>
      <font>
        <color theme="9" tint="0.59996337778862885"/>
      </font>
    </dxf>
    <dxf>
      <font>
        <color theme="9" tint="0.59996337778862885"/>
      </font>
    </dxf>
    <dxf>
      <font>
        <color theme="9" tint="0.59996337778862885"/>
      </font>
    </dxf>
    <dxf>
      <font>
        <color theme="9" tint="0.59996337778862885"/>
      </font>
    </dxf>
    <dxf>
      <font>
        <color rgb="FFFF0000"/>
      </font>
    </dxf>
    <dxf>
      <font>
        <color theme="9" tint="0.59996337778862885"/>
      </font>
    </dxf>
    <dxf>
      <font>
        <color theme="4"/>
      </font>
    </dxf>
    <dxf>
      <font>
        <color theme="9" tint="0.59996337778862885"/>
      </font>
    </dxf>
    <dxf>
      <font>
        <color theme="4"/>
      </font>
    </dxf>
    <dxf>
      <font>
        <color rgb="FFFF0000"/>
      </font>
    </dxf>
    <dxf>
      <font>
        <color theme="9" tint="0.59996337778862885"/>
      </font>
    </dxf>
  </dxfs>
  <tableStyles count="0" defaultTableStyle="TableStyleMedium2" defaultPivotStyle="PivotStyleLight16"/>
  <colors>
    <mruColors>
      <color rgb="FFCC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11</xdr:col>
      <xdr:colOff>561975</xdr:colOff>
      <xdr:row>3</xdr:row>
      <xdr:rowOff>133349</xdr:rowOff>
    </xdr:from>
    <xdr:ext cx="5419725" cy="2159053"/>
    <xdr:sp macro="" textlink="">
      <xdr:nvSpPr>
        <xdr:cNvPr id="2" name="textruta 1">
          <a:extLst>
            <a:ext uri="{FF2B5EF4-FFF2-40B4-BE49-F238E27FC236}">
              <a16:creationId xmlns:a16="http://schemas.microsoft.com/office/drawing/2014/main" id="{00000000-0008-0000-0000-000002000000}"/>
            </a:ext>
          </a:extLst>
        </xdr:cNvPr>
        <xdr:cNvSpPr txBox="1"/>
      </xdr:nvSpPr>
      <xdr:spPr>
        <a:xfrm>
          <a:off x="9020175" y="847724"/>
          <a:ext cx="5419725" cy="2159053"/>
        </a:xfrm>
        <a:prstGeom prst="rect">
          <a:avLst/>
        </a:prstGeom>
        <a:solidFill>
          <a:srgbClr val="CCCC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100"/>
            <a:t>In the EPPO 2010 risk assessment scheme,</a:t>
          </a:r>
          <a:r>
            <a:rPr lang="sv-SE" sz="1100" baseline="0"/>
            <a:t>  the risk is calculated as a TER between the NOEDD and the daily dose:</a:t>
          </a:r>
        </a:p>
        <a:p>
          <a:endParaRPr lang="sv-SE" sz="1100" baseline="0"/>
        </a:p>
        <a:p>
          <a:r>
            <a:rPr lang="sv-SE" sz="1100" baseline="0"/>
            <a:t>TER = NOEDD/daily dose</a:t>
          </a:r>
        </a:p>
        <a:p>
          <a:endParaRPr lang="sv-SE" sz="1100" baseline="0"/>
        </a:p>
        <a:p>
          <a:r>
            <a:rPr lang="sv-SE" sz="1100"/>
            <a:t>Where the daily dose is</a:t>
          </a:r>
          <a:r>
            <a:rPr lang="sv-SE" sz="1100" baseline="0"/>
            <a:t> a generic worst-case exposure of 0.128 µg a.s./bee/day for adult bees and 0.015 </a:t>
          </a:r>
          <a:r>
            <a:rPr lang="sv-SE" sz="1100" baseline="0">
              <a:solidFill>
                <a:schemeClr val="tx1"/>
              </a:solidFill>
              <a:effectLst/>
              <a:latin typeface="+mn-lt"/>
              <a:ea typeface="+mn-ea"/>
              <a:cs typeface="+mn-cs"/>
            </a:rPr>
            <a:t>µg a.s./larva/day. These values are based on a worst-case residue value of 1 mg a.s./kg plant matrix and the worst-case sugar intakes of bee foragers and drone larvae of 128 mg nectar/bee/day and 15.1 mg sugar/larva/day, respectively (Rortais </a:t>
          </a:r>
          <a:r>
            <a:rPr lang="sv-SE" sz="1100" i="1" baseline="0">
              <a:solidFill>
                <a:schemeClr val="tx1"/>
              </a:solidFill>
              <a:effectLst/>
              <a:latin typeface="+mn-lt"/>
              <a:ea typeface="+mn-ea"/>
              <a:cs typeface="+mn-cs"/>
            </a:rPr>
            <a:t>et al</a:t>
          </a:r>
          <a:r>
            <a:rPr lang="sv-SE" sz="1100" baseline="0">
              <a:solidFill>
                <a:schemeClr val="tx1"/>
              </a:solidFill>
              <a:effectLst/>
              <a:latin typeface="+mn-lt"/>
              <a:ea typeface="+mn-ea"/>
              <a:cs typeface="+mn-cs"/>
            </a:rPr>
            <a:t>., 2005). The product-specific application rate is thus </a:t>
          </a:r>
          <a:r>
            <a:rPr lang="sv-SE" sz="1100" u="sng" baseline="0">
              <a:solidFill>
                <a:schemeClr val="tx1"/>
              </a:solidFill>
              <a:effectLst/>
              <a:latin typeface="+mn-lt"/>
              <a:ea typeface="+mn-ea"/>
              <a:cs typeface="+mn-cs"/>
            </a:rPr>
            <a:t>not</a:t>
          </a:r>
          <a:r>
            <a:rPr lang="sv-SE" sz="1100" baseline="0">
              <a:solidFill>
                <a:schemeClr val="tx1"/>
              </a:solidFill>
              <a:effectLst/>
              <a:latin typeface="+mn-lt"/>
              <a:ea typeface="+mn-ea"/>
              <a:cs typeface="+mn-cs"/>
            </a:rPr>
            <a:t> included in the risk assessment.</a:t>
          </a:r>
          <a:endParaRPr lang="sv-SE" sz="1100"/>
        </a:p>
        <a:p>
          <a:endParaRPr lang="sv-SE" sz="1100"/>
        </a:p>
        <a:p>
          <a:r>
            <a:rPr lang="sv-SE" sz="1100"/>
            <a:t>The</a:t>
          </a:r>
          <a:r>
            <a:rPr lang="sv-SE" sz="1100" baseline="0"/>
            <a:t> TER trigger is 1.</a:t>
          </a:r>
        </a:p>
      </xdr:txBody>
    </xdr:sp>
    <xdr:clientData/>
  </xdr:oneCellAnchor>
  <xdr:oneCellAnchor>
    <xdr:from>
      <xdr:col>6</xdr:col>
      <xdr:colOff>1</xdr:colOff>
      <xdr:row>3</xdr:row>
      <xdr:rowOff>114298</xdr:rowOff>
    </xdr:from>
    <xdr:ext cx="4772024" cy="781240"/>
    <xdr:sp macro="" textlink="">
      <xdr:nvSpPr>
        <xdr:cNvPr id="3" name="textruta 2">
          <a:extLst>
            <a:ext uri="{FF2B5EF4-FFF2-40B4-BE49-F238E27FC236}">
              <a16:creationId xmlns:a16="http://schemas.microsoft.com/office/drawing/2014/main" id="{00000000-0008-0000-0000-000003000000}"/>
            </a:ext>
          </a:extLst>
        </xdr:cNvPr>
        <xdr:cNvSpPr txBox="1"/>
      </xdr:nvSpPr>
      <xdr:spPr>
        <a:xfrm>
          <a:off x="3657601" y="304798"/>
          <a:ext cx="4772024" cy="781240"/>
        </a:xfrm>
        <a:prstGeom prst="rect">
          <a:avLst/>
        </a:prstGeom>
        <a:solidFill>
          <a:srgbClr val="CCCC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100">
              <a:solidFill>
                <a:srgbClr val="FF0000"/>
              </a:solidFill>
            </a:rPr>
            <a:t>Please note! </a:t>
          </a:r>
          <a:r>
            <a:rPr lang="sv-SE" sz="1100"/>
            <a:t>EPPO 2010 </a:t>
          </a:r>
          <a:r>
            <a:rPr lang="sv-SE" sz="1100" baseline="0"/>
            <a:t>does not contain a chronic adult risk assessment scheme for sprayed products, only seed treatment products. For the chronic adult risk assessment for foliar spray products, please use the EPPO 2010 scheme as modified by ECPA (2017), in the next sheet of this calculator tool.</a:t>
          </a:r>
          <a:endParaRPr lang="sv-SE" sz="1100"/>
        </a:p>
      </xdr:txBody>
    </xdr:sp>
    <xdr:clientData/>
  </xdr:oneCellAnchor>
  <xdr:twoCellAnchor>
    <xdr:from>
      <xdr:col>5</xdr:col>
      <xdr:colOff>76200</xdr:colOff>
      <xdr:row>8</xdr:row>
      <xdr:rowOff>85725</xdr:rowOff>
    </xdr:from>
    <xdr:to>
      <xdr:col>5</xdr:col>
      <xdr:colOff>504825</xdr:colOff>
      <xdr:row>12</xdr:row>
      <xdr:rowOff>0</xdr:rowOff>
    </xdr:to>
    <xdr:cxnSp macro="">
      <xdr:nvCxnSpPr>
        <xdr:cNvPr id="5" name="Rak pilkoppling 4">
          <a:extLst>
            <a:ext uri="{FF2B5EF4-FFF2-40B4-BE49-F238E27FC236}">
              <a16:creationId xmlns:a16="http://schemas.microsoft.com/office/drawing/2014/main" id="{00000000-0008-0000-0000-000005000000}"/>
            </a:ext>
          </a:extLst>
        </xdr:cNvPr>
        <xdr:cNvCxnSpPr/>
      </xdr:nvCxnSpPr>
      <xdr:spPr>
        <a:xfrm>
          <a:off x="3124200" y="1790700"/>
          <a:ext cx="428625" cy="7239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85725</xdr:colOff>
      <xdr:row>23</xdr:row>
      <xdr:rowOff>66675</xdr:rowOff>
    </xdr:from>
    <xdr:to>
      <xdr:col>5</xdr:col>
      <xdr:colOff>504825</xdr:colOff>
      <xdr:row>24</xdr:row>
      <xdr:rowOff>0</xdr:rowOff>
    </xdr:to>
    <xdr:cxnSp macro="">
      <xdr:nvCxnSpPr>
        <xdr:cNvPr id="7" name="Rak pilkoppling 6">
          <a:extLst>
            <a:ext uri="{FF2B5EF4-FFF2-40B4-BE49-F238E27FC236}">
              <a16:creationId xmlns:a16="http://schemas.microsoft.com/office/drawing/2014/main" id="{00000000-0008-0000-0000-000007000000}"/>
            </a:ext>
          </a:extLst>
        </xdr:cNvPr>
        <xdr:cNvCxnSpPr/>
      </xdr:nvCxnSpPr>
      <xdr:spPr>
        <a:xfrm>
          <a:off x="3133725" y="4762500"/>
          <a:ext cx="419100" cy="1333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xdr:colOff>
      <xdr:row>12</xdr:row>
      <xdr:rowOff>161922</xdr:rowOff>
    </xdr:from>
    <xdr:ext cx="2771774" cy="781240"/>
    <xdr:sp macro="" textlink="">
      <xdr:nvSpPr>
        <xdr:cNvPr id="6" name="textruta 5">
          <a:extLst>
            <a:ext uri="{FF2B5EF4-FFF2-40B4-BE49-F238E27FC236}">
              <a16:creationId xmlns:a16="http://schemas.microsoft.com/office/drawing/2014/main" id="{00000000-0008-0000-0000-000006000000}"/>
            </a:ext>
          </a:extLst>
        </xdr:cNvPr>
        <xdr:cNvSpPr txBox="1"/>
      </xdr:nvSpPr>
      <xdr:spPr>
        <a:xfrm>
          <a:off x="1" y="2714622"/>
          <a:ext cx="2771774" cy="781240"/>
        </a:xfrm>
        <a:prstGeom prst="rect">
          <a:avLst/>
        </a:prstGeom>
        <a:solidFill>
          <a:srgbClr val="CCCC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100">
              <a:solidFill>
                <a:srgbClr val="FF0000"/>
              </a:solidFill>
            </a:rPr>
            <a:t>Please note! </a:t>
          </a:r>
          <a:r>
            <a:rPr lang="sv-SE" sz="1100">
              <a:solidFill>
                <a:sysClr val="windowText" lastClr="000000"/>
              </a:solidFill>
            </a:rPr>
            <a:t>The</a:t>
          </a:r>
          <a:r>
            <a:rPr lang="sv-SE" sz="1100" baseline="0">
              <a:solidFill>
                <a:sysClr val="windowText" lastClr="000000"/>
              </a:solidFill>
            </a:rPr>
            <a:t> NOEDD must always be expressed in terms of active substance, irrespective if it is from an active substance study or a formulation study.</a:t>
          </a:r>
          <a:endParaRPr lang="sv-SE"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6</xdr:row>
      <xdr:rowOff>0</xdr:rowOff>
    </xdr:from>
    <xdr:ext cx="2771774" cy="781240"/>
    <xdr:sp macro="" textlink="">
      <xdr:nvSpPr>
        <xdr:cNvPr id="5" name="textruta 4">
          <a:extLst>
            <a:ext uri="{FF2B5EF4-FFF2-40B4-BE49-F238E27FC236}">
              <a16:creationId xmlns:a16="http://schemas.microsoft.com/office/drawing/2014/main" id="{00000000-0008-0000-0100-000005000000}"/>
            </a:ext>
          </a:extLst>
        </xdr:cNvPr>
        <xdr:cNvSpPr txBox="1"/>
      </xdr:nvSpPr>
      <xdr:spPr>
        <a:xfrm>
          <a:off x="0" y="3448050"/>
          <a:ext cx="2771774" cy="781240"/>
        </a:xfrm>
        <a:prstGeom prst="rect">
          <a:avLst/>
        </a:prstGeom>
        <a:solidFill>
          <a:srgbClr val="CCCC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100">
              <a:solidFill>
                <a:srgbClr val="FF0000"/>
              </a:solidFill>
            </a:rPr>
            <a:t>Please note! </a:t>
          </a:r>
          <a:r>
            <a:rPr lang="sv-SE" sz="1100">
              <a:solidFill>
                <a:sysClr val="windowText" lastClr="000000"/>
              </a:solidFill>
            </a:rPr>
            <a:t>The</a:t>
          </a:r>
          <a:r>
            <a:rPr lang="sv-SE" sz="1100" baseline="0">
              <a:solidFill>
                <a:sysClr val="windowText" lastClr="000000"/>
              </a:solidFill>
            </a:rPr>
            <a:t> NOEDD must always be expressed in terms of active substance, irrespective </a:t>
          </a:r>
          <a:r>
            <a:rPr lang="sv-SE" sz="1100" baseline="0">
              <a:solidFill>
                <a:schemeClr val="tx1"/>
              </a:solidFill>
              <a:effectLst/>
              <a:latin typeface="+mn-lt"/>
              <a:ea typeface="+mn-ea"/>
              <a:cs typeface="+mn-cs"/>
            </a:rPr>
            <a:t>if it is from an active substance study or a formulation study.</a:t>
          </a:r>
          <a:endParaRPr lang="sv-SE">
            <a:effectLst/>
          </a:endParaRPr>
        </a:p>
      </xdr:txBody>
    </xdr:sp>
    <xdr:clientData/>
  </xdr:oneCellAnchor>
  <xdr:oneCellAnchor>
    <xdr:from>
      <xdr:col>14</xdr:col>
      <xdr:colOff>521632</xdr:colOff>
      <xdr:row>12</xdr:row>
      <xdr:rowOff>3809</xdr:rowOff>
    </xdr:from>
    <xdr:ext cx="6907867" cy="6809172"/>
    <xdr:sp macro="" textlink="">
      <xdr:nvSpPr>
        <xdr:cNvPr id="7" name="textruta 1">
          <a:extLst>
            <a:ext uri="{FF2B5EF4-FFF2-40B4-BE49-F238E27FC236}">
              <a16:creationId xmlns:a16="http://schemas.microsoft.com/office/drawing/2014/main" id="{D37A5132-C0F5-4D46-AE68-C2A0B66BAB55}"/>
            </a:ext>
          </a:extLst>
        </xdr:cNvPr>
        <xdr:cNvSpPr txBox="1"/>
      </xdr:nvSpPr>
      <xdr:spPr>
        <a:xfrm>
          <a:off x="11475382" y="2456497"/>
          <a:ext cx="6907867" cy="6809172"/>
        </a:xfrm>
        <a:prstGeom prst="rect">
          <a:avLst/>
        </a:prstGeom>
        <a:solidFill>
          <a:srgbClr val="CCCC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100" b="1"/>
            <a:t>Spray applications</a:t>
          </a:r>
        </a:p>
        <a:p>
          <a:r>
            <a:rPr lang="sv-SE" sz="1100"/>
            <a:t>This risk assessment</a:t>
          </a:r>
          <a:r>
            <a:rPr lang="sv-SE" sz="1100" baseline="0"/>
            <a:t> approach is suggested by ECPA in "</a:t>
          </a:r>
          <a:r>
            <a:rPr lang="en-US" sz="1100" i="1">
              <a:solidFill>
                <a:schemeClr val="tx1"/>
              </a:solidFill>
              <a:effectLst/>
              <a:latin typeface="+mn-lt"/>
              <a:ea typeface="+mn-ea"/>
              <a:cs typeface="+mn-cs"/>
            </a:rPr>
            <a:t>Proposal for a protective and workable regulatory European bee risk assessment scheme based on the EFSA bee guidance and other new data and available approaches</a:t>
          </a:r>
          <a:r>
            <a:rPr lang="en-US" sz="1100">
              <a:solidFill>
                <a:schemeClr val="tx1"/>
              </a:solidFill>
              <a:effectLst/>
              <a:latin typeface="+mn-lt"/>
              <a:ea typeface="+mn-ea"/>
              <a:cs typeface="+mn-cs"/>
            </a:rPr>
            <a:t>" (2017).</a:t>
          </a:r>
          <a:r>
            <a:rPr lang="en-US" sz="1100" baseline="0">
              <a:solidFill>
                <a:schemeClr val="tx1"/>
              </a:solidFill>
              <a:effectLst/>
              <a:latin typeface="+mn-lt"/>
              <a:ea typeface="+mn-ea"/>
              <a:cs typeface="+mn-cs"/>
            </a:rPr>
            <a:t> The approach is a modification of the EPPO 2010 scheme making it valid also </a:t>
          </a:r>
          <a:r>
            <a:rPr lang="en-US" sz="1100" baseline="0">
              <a:solidFill>
                <a:srgbClr val="FF0000"/>
              </a:solidFill>
              <a:effectLst/>
              <a:latin typeface="+mn-lt"/>
              <a:ea typeface="+mn-ea"/>
              <a:cs typeface="+mn-cs"/>
            </a:rPr>
            <a:t>for foliar spray products and seed treatment products.</a:t>
          </a:r>
          <a:endParaRPr lang="en-US" sz="1100" baseline="0">
            <a:solidFill>
              <a:schemeClr val="tx1"/>
            </a:solidFill>
            <a:effectLst/>
            <a:latin typeface="+mn-lt"/>
            <a:ea typeface="+mn-ea"/>
            <a:cs typeface="+mn-cs"/>
          </a:endParaRPr>
        </a:p>
        <a:p>
          <a:endParaRPr lang="en-US" sz="1100" i="0" baseline="0">
            <a:solidFill>
              <a:sysClr val="windowText" lastClr="000000"/>
            </a:solidFill>
            <a:effectLst/>
            <a:latin typeface="+mn-lt"/>
            <a:ea typeface="+mn-ea"/>
            <a:cs typeface="+mn-cs"/>
          </a:endParaRPr>
        </a:p>
        <a:p>
          <a:r>
            <a:rPr lang="en-US" sz="1100" i="0" u="sng" baseline="0">
              <a:solidFill>
                <a:sysClr val="windowText" lastClr="000000"/>
              </a:solidFill>
              <a:effectLst/>
              <a:latin typeface="+mn-lt"/>
              <a:ea typeface="+mn-ea"/>
              <a:cs typeface="+mn-cs"/>
            </a:rPr>
            <a:t>Endpoints</a:t>
          </a:r>
        </a:p>
        <a:p>
          <a:r>
            <a:rPr lang="en-US" sz="1100" i="0" baseline="0">
              <a:solidFill>
                <a:sysClr val="windowText" lastClr="000000"/>
              </a:solidFill>
              <a:effectLst/>
              <a:latin typeface="+mn-lt"/>
              <a:ea typeface="+mn-ea"/>
              <a:cs typeface="+mn-cs"/>
            </a:rPr>
            <a:t>10 d-NOEDD/daily dose</a:t>
          </a:r>
          <a:r>
            <a:rPr lang="en-US" sz="1100" i="0" baseline="0">
              <a:solidFill>
                <a:srgbClr val="FF0000"/>
              </a:solidFill>
              <a:effectLst/>
              <a:latin typeface="+mn-lt"/>
              <a:ea typeface="+mn-ea"/>
              <a:cs typeface="+mn-cs"/>
            </a:rPr>
            <a:t> for adults i.e. µg a.s./bee/day</a:t>
          </a:r>
        </a:p>
        <a:p>
          <a:r>
            <a:rPr lang="en-US" sz="1100" i="0" baseline="0">
              <a:solidFill>
                <a:sysClr val="windowText" lastClr="000000"/>
              </a:solidFill>
              <a:effectLst/>
              <a:latin typeface="+mn-lt"/>
              <a:ea typeface="+mn-ea"/>
              <a:cs typeface="+mn-cs"/>
            </a:rPr>
            <a:t>5-d NOEDlarvae </a:t>
          </a:r>
          <a:r>
            <a:rPr lang="en-US" sz="1100" i="0" baseline="0">
              <a:solidFill>
                <a:srgbClr val="FF0000"/>
              </a:solidFill>
              <a:effectLst/>
              <a:latin typeface="+mn-lt"/>
              <a:ea typeface="+mn-ea"/>
              <a:cs typeface="+mn-cs"/>
            </a:rPr>
            <a:t>for larvae</a:t>
          </a:r>
          <a:r>
            <a:rPr lang="en-US" sz="1100" i="0" baseline="0">
              <a:solidFill>
                <a:sysClr val="windowText" lastClr="000000"/>
              </a:solidFill>
              <a:effectLst/>
              <a:latin typeface="+mn-lt"/>
              <a:ea typeface="+mn-ea"/>
              <a:cs typeface="+mn-cs"/>
            </a:rPr>
            <a:t> </a:t>
          </a:r>
          <a:r>
            <a:rPr lang="en-US" sz="1100" i="0" baseline="0">
              <a:solidFill>
                <a:srgbClr val="FF0000"/>
              </a:solidFill>
              <a:effectLst/>
              <a:latin typeface="+mn-lt"/>
              <a:ea typeface="+mn-ea"/>
              <a:cs typeface="+mn-cs"/>
            </a:rPr>
            <a:t>(NOEDdevelopmental period = NOEDd.p.) i.e. µg a.s./larvae/d.p.</a:t>
          </a:r>
        </a:p>
        <a:p>
          <a:endParaRPr lang="en-US" sz="1100" baseline="0">
            <a:solidFill>
              <a:schemeClr val="tx1"/>
            </a:solidFill>
            <a:effectLst/>
            <a:latin typeface="+mn-lt"/>
            <a:ea typeface="+mn-ea"/>
            <a:cs typeface="+mn-cs"/>
          </a:endParaRPr>
        </a:p>
        <a:p>
          <a:r>
            <a:rPr lang="sv-SE" sz="1100">
              <a:solidFill>
                <a:srgbClr val="FF0000"/>
              </a:solidFill>
            </a:rPr>
            <a:t>Spray</a:t>
          </a:r>
          <a:r>
            <a:rPr lang="sv-SE" sz="1100" baseline="0">
              <a:solidFill>
                <a:srgbClr val="FF0000"/>
              </a:solidFill>
            </a:rPr>
            <a:t> formulations:</a:t>
          </a:r>
        </a:p>
        <a:p>
          <a:r>
            <a:rPr lang="sv-SE" sz="1100">
              <a:solidFill>
                <a:srgbClr val="FF0000"/>
              </a:solidFill>
            </a:rPr>
            <a:t>For nectar, </a:t>
          </a:r>
          <a:r>
            <a:rPr lang="sv-SE" sz="1100"/>
            <a:t>the daily dose is based on the worst case sugar need of 128 mg/bee/day (Rortais</a:t>
          </a:r>
          <a:r>
            <a:rPr lang="sv-SE" sz="1100" baseline="0"/>
            <a:t> </a:t>
          </a:r>
          <a:r>
            <a:rPr lang="sv-SE" sz="1100" i="1" baseline="0"/>
            <a:t>et al</a:t>
          </a:r>
          <a:r>
            <a:rPr lang="sv-SE" sz="1100" baseline="0"/>
            <a:t>., 2005) </a:t>
          </a:r>
          <a:r>
            <a:rPr lang="sv-SE" sz="1100"/>
            <a:t>of a foraging bee feeding exclusively of nectar containing a more representative 30% sugar (EFSA, 2013).</a:t>
          </a:r>
          <a:r>
            <a:rPr lang="sv-SE" sz="1100" baseline="0"/>
            <a:t> For larvae, the </a:t>
          </a:r>
          <a:r>
            <a:rPr lang="fi-FI" sz="1100">
              <a:solidFill>
                <a:schemeClr val="tx1"/>
              </a:solidFill>
              <a:effectLst/>
              <a:latin typeface="+mn-lt"/>
              <a:ea typeface="+mn-ea"/>
              <a:cs typeface="+mn-cs"/>
            </a:rPr>
            <a:t>worst case sugar need of 59.4 mg/larvae/d.p. (EFSA 2013)</a:t>
          </a:r>
          <a:endParaRPr lang="sv-SE" sz="1100"/>
        </a:p>
        <a:p>
          <a:endParaRPr lang="sv-SE" sz="1100"/>
        </a:p>
        <a:p>
          <a:r>
            <a:rPr lang="sv-SE" sz="1100">
              <a:solidFill>
                <a:srgbClr val="FF0000"/>
              </a:solidFill>
            </a:rPr>
            <a:t>For nectar</a:t>
          </a:r>
          <a:r>
            <a:rPr lang="sv-SE" sz="1100" baseline="0">
              <a:solidFill>
                <a:srgbClr val="FF0000"/>
              </a:solidFill>
            </a:rPr>
            <a:t> for adults,</a:t>
          </a:r>
          <a:r>
            <a:rPr lang="sv-SE" sz="1100">
              <a:solidFill>
                <a:srgbClr val="FF0000"/>
              </a:solidFill>
            </a:rPr>
            <a:t> </a:t>
          </a:r>
          <a:r>
            <a:rPr lang="sv-SE" sz="1100"/>
            <a:t>daily dose (</a:t>
          </a:r>
          <a:r>
            <a:rPr lang="el-GR" sz="1100"/>
            <a:t>μ</a:t>
          </a:r>
          <a:r>
            <a:rPr lang="sv-SE" sz="1100"/>
            <a:t>g a.s./bee/day) </a:t>
          </a:r>
        </a:p>
        <a:p>
          <a:r>
            <a:rPr lang="sv-SE" sz="1100"/>
            <a:t>= A.R. x (0.128 g/(1000 x 0.3)) x RUD x 1000 </a:t>
          </a:r>
          <a:r>
            <a:rPr lang="sv-SE" sz="1100">
              <a:solidFill>
                <a:srgbClr val="FF0000"/>
              </a:solidFill>
            </a:rPr>
            <a:t> </a:t>
          </a:r>
        </a:p>
        <a:p>
          <a:r>
            <a:rPr lang="sv-SE" sz="1100">
              <a:solidFill>
                <a:srgbClr val="FF0000"/>
              </a:solidFill>
              <a:effectLst/>
              <a:latin typeface="+mn-lt"/>
              <a:ea typeface="+mn-ea"/>
              <a:cs typeface="+mn-cs"/>
            </a:rPr>
            <a:t>For nectar for larvae,</a:t>
          </a:r>
          <a:r>
            <a:rPr lang="sv-SE" sz="1100" baseline="0">
              <a:solidFill>
                <a:srgbClr val="FF0000"/>
              </a:solidFill>
              <a:effectLst/>
              <a:latin typeface="+mn-lt"/>
              <a:ea typeface="+mn-ea"/>
              <a:cs typeface="+mn-cs"/>
            </a:rPr>
            <a:t> </a:t>
          </a:r>
          <a:r>
            <a:rPr lang="fi-FI" sz="1100">
              <a:solidFill>
                <a:schemeClr val="tx1"/>
              </a:solidFill>
              <a:effectLst/>
              <a:latin typeface="+mn-lt"/>
              <a:ea typeface="+mn-ea"/>
              <a:cs typeface="+mn-cs"/>
            </a:rPr>
            <a:t>dose/developmental</a:t>
          </a:r>
          <a:r>
            <a:rPr lang="fi-FI" sz="1100" baseline="0">
              <a:solidFill>
                <a:schemeClr val="tx1"/>
              </a:solidFill>
              <a:effectLst/>
              <a:latin typeface="+mn-lt"/>
              <a:ea typeface="+mn-ea"/>
              <a:cs typeface="+mn-cs"/>
            </a:rPr>
            <a:t> period (</a:t>
          </a:r>
          <a:r>
            <a:rPr lang="fi-FI" sz="1100" i="0" baseline="0">
              <a:solidFill>
                <a:schemeClr val="tx1"/>
              </a:solidFill>
              <a:effectLst/>
              <a:latin typeface="+mn-lt"/>
              <a:ea typeface="+mn-ea"/>
              <a:cs typeface="+mn-cs"/>
            </a:rPr>
            <a:t>µg a.s./larvae/d.p.) </a:t>
          </a:r>
        </a:p>
        <a:p>
          <a:r>
            <a:rPr lang="fi-FI" sz="1100">
              <a:solidFill>
                <a:schemeClr val="tx1"/>
              </a:solidFill>
              <a:effectLst/>
              <a:latin typeface="+mn-lt"/>
              <a:ea typeface="+mn-ea"/>
              <a:cs typeface="+mn-cs"/>
            </a:rPr>
            <a:t>= A.R. x (0.0594 g/(1000 x 0.3)) x RUD x 1000</a:t>
          </a:r>
          <a:endParaRPr lang="sv-SE" sz="1100">
            <a:solidFill>
              <a:srgbClr val="FF0000"/>
            </a:solidFill>
          </a:endParaRPr>
        </a:p>
        <a:p>
          <a:r>
            <a:rPr lang="sv-SE" sz="1100"/>
            <a:t>- A.R. = application rate in kg a.s./ha</a:t>
          </a:r>
        </a:p>
        <a:p>
          <a:r>
            <a:rPr lang="sv-SE" sz="1100"/>
            <a:t>- RUD = residue per unit dose from EFSA (2013). </a:t>
          </a:r>
        </a:p>
        <a:p>
          <a:r>
            <a:rPr lang="sv-SE" sz="1100"/>
            <a:t>- RUD for nectar </a:t>
          </a:r>
          <a:r>
            <a:rPr lang="sv-SE" sz="1100">
              <a:solidFill>
                <a:srgbClr val="FF0000"/>
              </a:solidFill>
            </a:rPr>
            <a:t>2.9 mg a.s./kg</a:t>
          </a:r>
          <a:r>
            <a:rPr lang="sv-SE" sz="1100" baseline="0">
              <a:solidFill>
                <a:srgbClr val="FF0000"/>
              </a:solidFill>
            </a:rPr>
            <a:t> </a:t>
          </a:r>
          <a:r>
            <a:rPr lang="sv-SE" sz="1100"/>
            <a:t>(foliar sprays)</a:t>
          </a:r>
        </a:p>
        <a:p>
          <a:endParaRPr lang="sv-SE" sz="1100"/>
        </a:p>
        <a:p>
          <a:pPr eaLnBrk="1" fontAlgn="auto" latinLnBrk="0" hangingPunct="1"/>
          <a:r>
            <a:rPr lang="fi-FI" sz="1100">
              <a:solidFill>
                <a:srgbClr val="FF0000"/>
              </a:solidFill>
              <a:effectLst/>
              <a:latin typeface="+mn-lt"/>
              <a:ea typeface="+mn-ea"/>
              <a:cs typeface="+mn-cs"/>
            </a:rPr>
            <a:t>2. For pollen</a:t>
          </a:r>
          <a:r>
            <a:rPr lang="fi-FI" sz="1100">
              <a:solidFill>
                <a:schemeClr val="tx1"/>
              </a:solidFill>
              <a:effectLst/>
              <a:latin typeface="+mn-lt"/>
              <a:ea typeface="+mn-ea"/>
              <a:cs typeface="+mn-cs"/>
            </a:rPr>
            <a:t>, the dose is based on the pollen consumption of </a:t>
          </a:r>
          <a:r>
            <a:rPr lang="en-US" sz="1100" i="0" baseline="0">
              <a:solidFill>
                <a:schemeClr val="tx1"/>
              </a:solidFill>
              <a:effectLst/>
              <a:latin typeface="+mn-lt"/>
              <a:ea typeface="+mn-ea"/>
              <a:cs typeface="+mn-cs"/>
            </a:rPr>
            <a:t>2 mg/5 days obtained from </a:t>
          </a:r>
          <a:r>
            <a:rPr lang="fi-FI" sz="1100">
              <a:solidFill>
                <a:schemeClr val="tx1"/>
              </a:solidFill>
              <a:effectLst/>
              <a:latin typeface="+mn-lt"/>
              <a:ea typeface="+mn-ea"/>
              <a:cs typeface="+mn-cs"/>
            </a:rPr>
            <a:t>EFSA 2013 (Appendix J, Table J1)</a:t>
          </a:r>
          <a:endParaRPr lang="fi-FI">
            <a:effectLst/>
          </a:endParaRPr>
        </a:p>
        <a:p>
          <a:pPr eaLnBrk="1" fontAlgn="auto" latinLnBrk="0" hangingPunct="1"/>
          <a:r>
            <a:rPr lang="fi-FI" sz="1100">
              <a:solidFill>
                <a:srgbClr val="FF0000"/>
              </a:solidFill>
              <a:effectLst/>
              <a:latin typeface="+mn-lt"/>
              <a:ea typeface="+mn-ea"/>
              <a:cs typeface="+mn-cs"/>
            </a:rPr>
            <a:t>For pollen for larvae</a:t>
          </a:r>
          <a:r>
            <a:rPr lang="fi-FI" sz="1100">
              <a:solidFill>
                <a:schemeClr val="tx1"/>
              </a:solidFill>
              <a:effectLst/>
              <a:latin typeface="+mn-lt"/>
              <a:ea typeface="+mn-ea"/>
              <a:cs typeface="+mn-cs"/>
            </a:rPr>
            <a:t>, dose/developmental</a:t>
          </a:r>
          <a:r>
            <a:rPr lang="fi-FI" sz="1100" baseline="0">
              <a:solidFill>
                <a:schemeClr val="tx1"/>
              </a:solidFill>
              <a:effectLst/>
              <a:latin typeface="+mn-lt"/>
              <a:ea typeface="+mn-ea"/>
              <a:cs typeface="+mn-cs"/>
            </a:rPr>
            <a:t> period (</a:t>
          </a:r>
          <a:r>
            <a:rPr lang="en-US" sz="1100" i="0" baseline="0">
              <a:solidFill>
                <a:schemeClr val="tx1"/>
              </a:solidFill>
              <a:effectLst/>
              <a:latin typeface="+mn-lt"/>
              <a:ea typeface="+mn-ea"/>
              <a:cs typeface="+mn-cs"/>
            </a:rPr>
            <a:t>µg a.s./larvae/d.p.) </a:t>
          </a:r>
          <a:endParaRPr lang="fi-FI">
            <a:effectLst/>
          </a:endParaRPr>
        </a:p>
        <a:p>
          <a:pPr eaLnBrk="1" fontAlgn="auto" latinLnBrk="0" hangingPunct="1"/>
          <a:r>
            <a:rPr lang="en-US" sz="1100" i="0" baseline="0">
              <a:solidFill>
                <a:schemeClr val="tx1"/>
              </a:solidFill>
              <a:effectLst/>
              <a:latin typeface="+mn-lt"/>
              <a:ea typeface="+mn-ea"/>
              <a:cs typeface="+mn-cs"/>
            </a:rPr>
            <a:t>= A.R. x  RUD x 2 mg/5 days i.e. d.p. </a:t>
          </a:r>
          <a:endParaRPr lang="fi-FI">
            <a:effectLst/>
          </a:endParaRPr>
        </a:p>
        <a:p>
          <a:pPr eaLnBrk="1" fontAlgn="auto" latinLnBrk="0" hangingPunct="1"/>
          <a:r>
            <a:rPr lang="fi-FI" sz="1100">
              <a:solidFill>
                <a:schemeClr val="tx1"/>
              </a:solidFill>
              <a:effectLst/>
              <a:latin typeface="+mn-lt"/>
              <a:ea typeface="+mn-ea"/>
              <a:cs typeface="+mn-cs"/>
            </a:rPr>
            <a:t>- A.R. = application rate in kg a.s./ha</a:t>
          </a:r>
          <a:endParaRPr lang="fi-FI">
            <a:effectLst/>
          </a:endParaRPr>
        </a:p>
        <a:p>
          <a:r>
            <a:rPr lang="fi-FI" sz="1100">
              <a:solidFill>
                <a:schemeClr val="tx1"/>
              </a:solidFill>
              <a:effectLst/>
              <a:latin typeface="+mn-lt"/>
              <a:ea typeface="+mn-ea"/>
              <a:cs typeface="+mn-cs"/>
            </a:rPr>
            <a:t>- RUD = residue per unit dose from EFSA (2013): </a:t>
          </a:r>
          <a:endParaRPr lang="fi-FI">
            <a:effectLst/>
          </a:endParaRPr>
        </a:p>
        <a:p>
          <a:r>
            <a:rPr lang="fi-FI" sz="1100">
              <a:solidFill>
                <a:schemeClr val="tx1"/>
              </a:solidFill>
              <a:effectLst/>
              <a:latin typeface="+mn-lt"/>
              <a:ea typeface="+mn-ea"/>
              <a:cs typeface="+mn-cs"/>
            </a:rPr>
            <a:t>- RUD for pollen </a:t>
          </a:r>
          <a:r>
            <a:rPr lang="fi-FI" sz="1100">
              <a:solidFill>
                <a:srgbClr val="FF0000"/>
              </a:solidFill>
              <a:effectLst/>
              <a:latin typeface="+mn-lt"/>
              <a:ea typeface="+mn-ea"/>
              <a:cs typeface="+mn-cs"/>
            </a:rPr>
            <a:t>6.1 mg a.s./kg</a:t>
          </a:r>
          <a:r>
            <a:rPr lang="fi-FI" sz="1100" baseline="0">
              <a:solidFill>
                <a:srgbClr val="FF0000"/>
              </a:solidFill>
              <a:effectLst/>
              <a:latin typeface="+mn-lt"/>
              <a:ea typeface="+mn-ea"/>
              <a:cs typeface="+mn-cs"/>
            </a:rPr>
            <a:t> </a:t>
          </a:r>
          <a:r>
            <a:rPr lang="fi-FI" sz="1100">
              <a:solidFill>
                <a:schemeClr val="tx1"/>
              </a:solidFill>
              <a:effectLst/>
              <a:latin typeface="+mn-lt"/>
              <a:ea typeface="+mn-ea"/>
              <a:cs typeface="+mn-cs"/>
            </a:rPr>
            <a:t>(foliar sprays) </a:t>
          </a:r>
          <a:endParaRPr lang="fi-FI">
            <a:effectLst/>
          </a:endParaRPr>
        </a:p>
        <a:p>
          <a:endParaRPr lang="sv-SE" sz="1100"/>
        </a:p>
        <a:p>
          <a:r>
            <a:rPr lang="sv-SE" sz="1100" b="1" i="0">
              <a:solidFill>
                <a:srgbClr val="FF0000"/>
              </a:solidFill>
            </a:rPr>
            <a:t>Sead treatment</a:t>
          </a:r>
          <a:r>
            <a:rPr lang="sv-SE" sz="1100" i="0"/>
            <a:t>: </a:t>
          </a:r>
        </a:p>
        <a:p>
          <a:r>
            <a:rPr lang="sv-SE" sz="1100" i="0"/>
            <a:t>The same equations as presented above applies also for seed treatment</a:t>
          </a:r>
          <a:r>
            <a:rPr lang="sv-SE" sz="1100" i="0" baseline="0"/>
            <a:t> products. Only RUD values differ:</a:t>
          </a:r>
          <a:endParaRPr lang="sv-SE" sz="1100" i="0"/>
        </a:p>
        <a:p>
          <a:r>
            <a:rPr lang="sv-SE" sz="1100" i="0">
              <a:solidFill>
                <a:srgbClr val="FF0000"/>
              </a:solidFill>
            </a:rPr>
            <a:t>1. Nectar</a:t>
          </a:r>
          <a:r>
            <a:rPr lang="sv-SE" sz="1100" i="0"/>
            <a:t>, median RUDnectar </a:t>
          </a:r>
          <a:r>
            <a:rPr lang="sv-SE" sz="1100" i="0">
              <a:solidFill>
                <a:srgbClr val="FF0000"/>
              </a:solidFill>
            </a:rPr>
            <a:t>0.0458 mg a.s./kg; </a:t>
          </a:r>
        </a:p>
        <a:p>
          <a:r>
            <a:rPr lang="sv-SE" sz="1100" i="0">
              <a:solidFill>
                <a:srgbClr val="FF0000"/>
              </a:solidFill>
              <a:effectLst/>
              <a:latin typeface="+mn-lt"/>
              <a:ea typeface="+mn-ea"/>
              <a:cs typeface="+mn-cs"/>
            </a:rPr>
            <a:t>2. Pollen, </a:t>
          </a:r>
          <a:r>
            <a:rPr lang="fi-FI" sz="1100" i="0">
              <a:solidFill>
                <a:schemeClr val="tx1"/>
              </a:solidFill>
              <a:effectLst/>
              <a:latin typeface="+mn-lt"/>
              <a:ea typeface="+mn-ea"/>
              <a:cs typeface="+mn-cs"/>
            </a:rPr>
            <a:t>median RUDpollen</a:t>
          </a:r>
          <a:r>
            <a:rPr lang="fi-FI" sz="1100" i="0" baseline="0">
              <a:solidFill>
                <a:schemeClr val="tx1"/>
              </a:solidFill>
              <a:effectLst/>
              <a:latin typeface="+mn-lt"/>
              <a:ea typeface="+mn-ea"/>
              <a:cs typeface="+mn-cs"/>
            </a:rPr>
            <a:t> </a:t>
          </a:r>
          <a:r>
            <a:rPr lang="fi-FI" sz="1100" i="0" baseline="0">
              <a:solidFill>
                <a:srgbClr val="FF0000"/>
              </a:solidFill>
              <a:effectLst/>
              <a:latin typeface="+mn-lt"/>
              <a:ea typeface="+mn-ea"/>
              <a:cs typeface="+mn-cs"/>
            </a:rPr>
            <a:t>0.0823 mg a.s./kg; </a:t>
          </a:r>
          <a:endParaRPr lang="sv-SE" sz="1100" i="0">
            <a:solidFill>
              <a:srgbClr val="FF0000"/>
            </a:solidFill>
          </a:endParaRPr>
        </a:p>
        <a:p>
          <a:r>
            <a:rPr lang="fi-FI" sz="1100" b="1" i="0" u="none" strike="noStrike" baseline="0">
              <a:solidFill>
                <a:schemeClr val="tx1"/>
              </a:solidFill>
              <a:latin typeface="+mn-lt"/>
              <a:ea typeface="+mn-ea"/>
              <a:cs typeface="+mn-cs"/>
            </a:rPr>
            <a:t>EFSA 2013: Table F2: </a:t>
          </a:r>
          <a:r>
            <a:rPr lang="sv-SE" sz="1100" i="0"/>
            <a:t>RUD values referring to an application rate of 1 kg a.s./ha derived from seed dressing applications </a:t>
          </a:r>
        </a:p>
        <a:p>
          <a:endParaRPr lang="sv-SE" sz="1100" i="1"/>
        </a:p>
        <a:p>
          <a:r>
            <a:rPr lang="sv-SE" sz="1100"/>
            <a:t>The</a:t>
          </a:r>
          <a:r>
            <a:rPr lang="sv-SE" sz="1100" baseline="0"/>
            <a:t> TER trigger is 1.</a:t>
          </a:r>
          <a:endParaRPr lang="sv-SE" sz="1100"/>
        </a:p>
      </xdr:txBody>
    </xdr:sp>
    <xdr:clientData/>
  </xdr:oneCellAnchor>
  <xdr:twoCellAnchor>
    <xdr:from>
      <xdr:col>6</xdr:col>
      <xdr:colOff>104775</xdr:colOff>
      <xdr:row>15</xdr:row>
      <xdr:rowOff>76200</xdr:rowOff>
    </xdr:from>
    <xdr:to>
      <xdr:col>6</xdr:col>
      <xdr:colOff>504825</xdr:colOff>
      <xdr:row>17</xdr:row>
      <xdr:rowOff>180975</xdr:rowOff>
    </xdr:to>
    <xdr:cxnSp macro="">
      <xdr:nvCxnSpPr>
        <xdr:cNvPr id="8" name="Rak pilkoppling 3">
          <a:extLst>
            <a:ext uri="{FF2B5EF4-FFF2-40B4-BE49-F238E27FC236}">
              <a16:creationId xmlns:a16="http://schemas.microsoft.com/office/drawing/2014/main" id="{42585C46-3804-4950-93D4-472BCF633DDF}"/>
            </a:ext>
          </a:extLst>
        </xdr:cNvPr>
        <xdr:cNvCxnSpPr/>
      </xdr:nvCxnSpPr>
      <xdr:spPr>
        <a:xfrm flipV="1">
          <a:off x="3228975" y="1600200"/>
          <a:ext cx="400050" cy="4857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114300</xdr:colOff>
      <xdr:row>17</xdr:row>
      <xdr:rowOff>190500</xdr:rowOff>
    </xdr:from>
    <xdr:to>
      <xdr:col>6</xdr:col>
      <xdr:colOff>504825</xdr:colOff>
      <xdr:row>22</xdr:row>
      <xdr:rowOff>85725</xdr:rowOff>
    </xdr:to>
    <xdr:cxnSp macro="">
      <xdr:nvCxnSpPr>
        <xdr:cNvPr id="9" name="Rak pilkoppling 5">
          <a:extLst>
            <a:ext uri="{FF2B5EF4-FFF2-40B4-BE49-F238E27FC236}">
              <a16:creationId xmlns:a16="http://schemas.microsoft.com/office/drawing/2014/main" id="{E5CF793B-3BF8-4064-91B1-344AEC64BD1E}"/>
            </a:ext>
          </a:extLst>
        </xdr:cNvPr>
        <xdr:cNvCxnSpPr/>
      </xdr:nvCxnSpPr>
      <xdr:spPr>
        <a:xfrm>
          <a:off x="3238500" y="2095500"/>
          <a:ext cx="390525" cy="8477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24</xdr:row>
      <xdr:rowOff>85725</xdr:rowOff>
    </xdr:from>
    <xdr:ext cx="2771774" cy="781240"/>
    <xdr:sp macro="" textlink="">
      <xdr:nvSpPr>
        <xdr:cNvPr id="10" name="textruta 4">
          <a:extLst>
            <a:ext uri="{FF2B5EF4-FFF2-40B4-BE49-F238E27FC236}">
              <a16:creationId xmlns:a16="http://schemas.microsoft.com/office/drawing/2014/main" id="{14FD371C-2BE5-48FF-A02E-01961CF0C6D4}"/>
            </a:ext>
          </a:extLst>
        </xdr:cNvPr>
        <xdr:cNvSpPr txBox="1"/>
      </xdr:nvSpPr>
      <xdr:spPr>
        <a:xfrm>
          <a:off x="0" y="3324225"/>
          <a:ext cx="2771774" cy="781240"/>
        </a:xfrm>
        <a:prstGeom prst="rect">
          <a:avLst/>
        </a:prstGeom>
        <a:solidFill>
          <a:srgbClr val="CCCC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100">
              <a:solidFill>
                <a:srgbClr val="FF0000"/>
              </a:solidFill>
            </a:rPr>
            <a:t>Please note! </a:t>
          </a:r>
          <a:r>
            <a:rPr lang="sv-SE" sz="1100">
              <a:solidFill>
                <a:sysClr val="windowText" lastClr="000000"/>
              </a:solidFill>
            </a:rPr>
            <a:t>The</a:t>
          </a:r>
          <a:r>
            <a:rPr lang="sv-SE" sz="1100" baseline="0">
              <a:solidFill>
                <a:sysClr val="windowText" lastClr="000000"/>
              </a:solidFill>
            </a:rPr>
            <a:t> NOEDD </a:t>
          </a:r>
          <a:r>
            <a:rPr lang="sv-SE" sz="1100" baseline="0">
              <a:solidFill>
                <a:srgbClr val="FF0000"/>
              </a:solidFill>
            </a:rPr>
            <a:t>or NOEClarvae </a:t>
          </a:r>
          <a:r>
            <a:rPr lang="sv-SE" sz="1100" baseline="0">
              <a:solidFill>
                <a:sysClr val="windowText" lastClr="000000"/>
              </a:solidFill>
            </a:rPr>
            <a:t>must always be expressed in terms of active substance, irrespective </a:t>
          </a:r>
          <a:r>
            <a:rPr lang="sv-SE" sz="1100" baseline="0">
              <a:solidFill>
                <a:schemeClr val="tx1"/>
              </a:solidFill>
              <a:effectLst/>
              <a:latin typeface="+mn-lt"/>
              <a:ea typeface="+mn-ea"/>
              <a:cs typeface="+mn-cs"/>
            </a:rPr>
            <a:t>if it is from an active substance study or a formulation study.</a:t>
          </a:r>
          <a:endParaRPr lang="sv-SE">
            <a:effectLst/>
          </a:endParaRPr>
        </a:p>
      </xdr:txBody>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tabSelected="1" zoomScale="85" zoomScaleNormal="85" workbookViewId="0">
      <selection activeCell="M16" sqref="M16"/>
    </sheetView>
  </sheetViews>
  <sheetFormatPr defaultColWidth="9.08984375" defaultRowHeight="14.5" x14ac:dyDescent="0.35"/>
  <cols>
    <col min="1" max="1" width="9.08984375" style="1"/>
    <col min="2" max="7" width="9.08984375" style="2"/>
    <col min="8" max="8" width="25.6328125" style="2" customWidth="1"/>
    <col min="9" max="9" width="12" style="2" bestFit="1" customWidth="1"/>
    <col min="10" max="10" width="16" style="2" customWidth="1"/>
    <col min="11" max="12" width="9.08984375" style="2"/>
    <col min="13" max="13" width="25.6328125" style="2" customWidth="1"/>
    <col min="14" max="16384" width="9.08984375" style="2"/>
  </cols>
  <sheetData>
    <row r="1" spans="1:11" ht="26" x14ac:dyDescent="0.6">
      <c r="A1" s="39" t="s">
        <v>0</v>
      </c>
    </row>
    <row r="2" spans="1:11" x14ac:dyDescent="0.35">
      <c r="A2" s="2"/>
    </row>
    <row r="3" spans="1:11" x14ac:dyDescent="0.35">
      <c r="A3" s="2"/>
    </row>
    <row r="4" spans="1:11" ht="18.5" x14ac:dyDescent="0.45">
      <c r="A4" s="4" t="s">
        <v>1</v>
      </c>
      <c r="G4" s="12"/>
    </row>
    <row r="5" spans="1:11" ht="15.5" x14ac:dyDescent="0.35">
      <c r="G5" s="34"/>
    </row>
    <row r="6" spans="1:11" ht="15" thickBot="1" x14ac:dyDescent="0.4">
      <c r="A6" s="11" t="s">
        <v>2</v>
      </c>
      <c r="I6" s="35"/>
      <c r="J6" s="35"/>
    </row>
    <row r="7" spans="1:11" ht="15.5" x14ac:dyDescent="0.35">
      <c r="A7" s="14" t="s">
        <v>3</v>
      </c>
      <c r="B7" s="15"/>
      <c r="C7" s="15"/>
      <c r="D7" s="15"/>
      <c r="E7" s="16"/>
    </row>
    <row r="8" spans="1:11" x14ac:dyDescent="0.35">
      <c r="A8" s="17"/>
      <c r="B8" s="3"/>
      <c r="C8" s="3"/>
      <c r="D8" s="3"/>
      <c r="E8" s="18"/>
    </row>
    <row r="9" spans="1:11" ht="15" thickBot="1" x14ac:dyDescent="0.4">
      <c r="A9" s="17"/>
      <c r="B9" s="13" t="s">
        <v>4</v>
      </c>
      <c r="C9" s="3"/>
      <c r="D9" s="3"/>
      <c r="E9" s="18"/>
      <c r="G9" s="12" t="s">
        <v>5</v>
      </c>
      <c r="H9" s="7"/>
      <c r="I9" s="7"/>
    </row>
    <row r="10" spans="1:11" ht="16" thickBot="1" x14ac:dyDescent="0.4">
      <c r="A10" s="17"/>
      <c r="B10" s="10">
        <v>25</v>
      </c>
      <c r="C10" s="3"/>
      <c r="D10" s="3"/>
      <c r="E10" s="18"/>
      <c r="G10" s="22" t="s">
        <v>6</v>
      </c>
      <c r="H10" s="23"/>
      <c r="I10" s="23"/>
      <c r="J10" s="24"/>
      <c r="K10" s="25"/>
    </row>
    <row r="11" spans="1:11" ht="15" thickBot="1" x14ac:dyDescent="0.4">
      <c r="A11" s="19"/>
      <c r="B11" s="20"/>
      <c r="C11" s="20"/>
      <c r="D11" s="20"/>
      <c r="E11" s="21"/>
      <c r="G11" s="26"/>
      <c r="H11" s="8"/>
      <c r="I11" s="9"/>
      <c r="J11" s="6"/>
      <c r="K11" s="27"/>
    </row>
    <row r="12" spans="1:11" ht="15" thickBot="1" x14ac:dyDescent="0.4">
      <c r="A12" s="2"/>
      <c r="G12" s="26"/>
      <c r="H12" s="32" t="s">
        <v>7</v>
      </c>
      <c r="I12" s="32" t="s">
        <v>8</v>
      </c>
      <c r="J12" s="33" t="s">
        <v>9</v>
      </c>
      <c r="K12" s="27"/>
    </row>
    <row r="13" spans="1:11" ht="15" thickBot="1" x14ac:dyDescent="0.4">
      <c r="A13" s="2"/>
      <c r="G13" s="26"/>
      <c r="H13" s="38">
        <v>0.128</v>
      </c>
      <c r="I13" s="37">
        <f>B10/H13</f>
        <v>195.3125</v>
      </c>
      <c r="J13" s="36" t="str">
        <f>IF(I13&gt;1,"YES","NO")</f>
        <v>YES</v>
      </c>
      <c r="K13" s="27"/>
    </row>
    <row r="14" spans="1:11" x14ac:dyDescent="0.35">
      <c r="A14" s="2"/>
      <c r="G14" s="26"/>
      <c r="H14" s="5"/>
      <c r="I14" s="5"/>
      <c r="J14" s="5"/>
      <c r="K14" s="27"/>
    </row>
    <row r="15" spans="1:11" ht="15" thickBot="1" x14ac:dyDescent="0.4">
      <c r="A15" s="2"/>
      <c r="G15" s="28"/>
      <c r="H15" s="29"/>
      <c r="I15" s="29"/>
      <c r="J15" s="29"/>
      <c r="K15" s="30"/>
    </row>
    <row r="19" spans="1:11" ht="18.5" x14ac:dyDescent="0.45">
      <c r="A19" s="4" t="s">
        <v>10</v>
      </c>
    </row>
    <row r="21" spans="1:11" ht="15" thickBot="1" x14ac:dyDescent="0.4">
      <c r="A21" s="11" t="s">
        <v>2</v>
      </c>
      <c r="G21" s="12" t="s">
        <v>5</v>
      </c>
      <c r="H21" s="7"/>
      <c r="I21" s="7"/>
    </row>
    <row r="22" spans="1:11" ht="15.5" x14ac:dyDescent="0.35">
      <c r="A22" s="14" t="s">
        <v>3</v>
      </c>
      <c r="B22" s="15"/>
      <c r="C22" s="15"/>
      <c r="D22" s="15"/>
      <c r="E22" s="16"/>
      <c r="G22" s="22" t="s">
        <v>21</v>
      </c>
      <c r="H22" s="23"/>
      <c r="I22" s="23"/>
      <c r="J22" s="24"/>
      <c r="K22" s="25"/>
    </row>
    <row r="23" spans="1:11" x14ac:dyDescent="0.35">
      <c r="A23" s="17"/>
      <c r="B23" s="3"/>
      <c r="C23" s="3"/>
      <c r="D23" s="3"/>
      <c r="E23" s="18"/>
      <c r="G23" s="26"/>
      <c r="H23" s="8"/>
      <c r="I23" s="9"/>
      <c r="J23" s="6"/>
      <c r="K23" s="27"/>
    </row>
    <row r="24" spans="1:11" ht="15" thickBot="1" x14ac:dyDescent="0.4">
      <c r="A24" s="17"/>
      <c r="B24" s="13" t="s">
        <v>11</v>
      </c>
      <c r="C24" s="3"/>
      <c r="D24" s="3"/>
      <c r="E24" s="18"/>
      <c r="G24" s="26"/>
      <c r="H24" s="32" t="s">
        <v>12</v>
      </c>
      <c r="I24" s="32" t="s">
        <v>8</v>
      </c>
      <c r="J24" s="33" t="s">
        <v>9</v>
      </c>
      <c r="K24" s="27"/>
    </row>
    <row r="25" spans="1:11" ht="15" thickBot="1" x14ac:dyDescent="0.4">
      <c r="A25" s="17"/>
      <c r="B25" s="10">
        <v>25</v>
      </c>
      <c r="C25" s="3"/>
      <c r="D25" s="3"/>
      <c r="E25" s="18"/>
      <c r="G25" s="26"/>
      <c r="H25" s="38">
        <v>1.5100000000000001E-2</v>
      </c>
      <c r="I25" s="37">
        <f>B25/H25</f>
        <v>1655.6291390728477</v>
      </c>
      <c r="J25" s="36" t="str">
        <f>IF(I25&gt;1,"YES","NO")</f>
        <v>YES</v>
      </c>
      <c r="K25" s="27"/>
    </row>
    <row r="26" spans="1:11" ht="15" thickBot="1" x14ac:dyDescent="0.4">
      <c r="A26" s="19"/>
      <c r="B26" s="20"/>
      <c r="C26" s="20"/>
      <c r="D26" s="20"/>
      <c r="E26" s="21"/>
      <c r="G26" s="26"/>
      <c r="H26" s="5"/>
      <c r="I26" s="5"/>
      <c r="J26" s="5"/>
      <c r="K26" s="27"/>
    </row>
    <row r="27" spans="1:11" ht="15" thickBot="1" x14ac:dyDescent="0.4">
      <c r="A27" s="2"/>
      <c r="G27" s="28"/>
      <c r="H27" s="29"/>
      <c r="I27" s="29"/>
      <c r="J27" s="29"/>
      <c r="K27" s="30"/>
    </row>
    <row r="28" spans="1:11" x14ac:dyDescent="0.35">
      <c r="A28" s="2"/>
    </row>
    <row r="29" spans="1:11" x14ac:dyDescent="0.35">
      <c r="A29" s="2"/>
    </row>
    <row r="30" spans="1:11" x14ac:dyDescent="0.35">
      <c r="A30" s="2"/>
    </row>
  </sheetData>
  <conditionalFormatting sqref="J13">
    <cfRule type="expression" dxfId="24" priority="6">
      <formula>$I$13=0</formula>
    </cfRule>
    <cfRule type="expression" dxfId="23" priority="10">
      <formula>$J$13="NO"</formula>
    </cfRule>
    <cfRule type="expression" dxfId="22" priority="11">
      <formula>$J$13="YES"</formula>
    </cfRule>
  </conditionalFormatting>
  <conditionalFormatting sqref="I13:J13">
    <cfRule type="containsErrors" dxfId="21" priority="14">
      <formula>ISERROR(I13)</formula>
    </cfRule>
  </conditionalFormatting>
  <conditionalFormatting sqref="J25">
    <cfRule type="expression" dxfId="20" priority="1">
      <formula>$J$25="YES"</formula>
    </cfRule>
    <cfRule type="expression" dxfId="19" priority="4">
      <formula>$I$25=0</formula>
    </cfRule>
    <cfRule type="expression" dxfId="18" priority="5">
      <formula>$J$25="NO"</formula>
    </cfRule>
  </conditionalFormatting>
  <conditionalFormatting sqref="I25:J25">
    <cfRule type="containsErrors" dxfId="17" priority="9">
      <formula>ISERROR(I25)</formula>
    </cfRule>
  </conditionalFormatting>
  <conditionalFormatting sqref="I13">
    <cfRule type="expression" dxfId="16" priority="3">
      <formula>$I$13=0</formula>
    </cfRule>
  </conditionalFormatting>
  <conditionalFormatting sqref="I25">
    <cfRule type="expression" dxfId="15" priority="2">
      <formula>$I$25=0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0"/>
  <sheetViews>
    <sheetView topLeftCell="A10" zoomScale="90" zoomScaleNormal="90" workbookViewId="0">
      <selection activeCell="Z20" sqref="Z20"/>
    </sheetView>
  </sheetViews>
  <sheetFormatPr defaultColWidth="9.08984375" defaultRowHeight="14.5" x14ac:dyDescent="0.35"/>
  <cols>
    <col min="1" max="1" width="9.08984375" style="2"/>
    <col min="2" max="2" width="9.08984375" style="1"/>
    <col min="3" max="8" width="9.08984375" style="2"/>
    <col min="9" max="9" width="18.6328125" style="42" customWidth="1"/>
    <col min="10" max="10" width="25.36328125" style="42" customWidth="1"/>
    <col min="11" max="11" width="10.08984375" style="42" customWidth="1"/>
    <col min="12" max="12" width="12" style="42" bestFit="1" customWidth="1"/>
    <col min="13" max="13" width="16" style="42" customWidth="1"/>
    <col min="14" max="15" width="9.08984375" style="2"/>
    <col min="16" max="16" width="25.6328125" style="2" customWidth="1"/>
    <col min="17" max="16384" width="9.08984375" style="2"/>
  </cols>
  <sheetData>
    <row r="1" spans="2:14" ht="26" x14ac:dyDescent="0.6">
      <c r="B1" s="39" t="s">
        <v>13</v>
      </c>
    </row>
    <row r="2" spans="2:14" x14ac:dyDescent="0.35">
      <c r="B2" s="2"/>
    </row>
    <row r="3" spans="2:14" s="51" customFormat="1" x14ac:dyDescent="0.35">
      <c r="B3" s="50" t="s">
        <v>25</v>
      </c>
      <c r="I3" s="54"/>
      <c r="J3" s="54"/>
      <c r="K3" s="54"/>
      <c r="L3" s="54"/>
      <c r="M3" s="54"/>
    </row>
    <row r="4" spans="2:14" s="51" customFormat="1" x14ac:dyDescent="0.35">
      <c r="B4" s="60"/>
      <c r="I4" s="54"/>
      <c r="J4" s="54"/>
      <c r="K4" s="54"/>
      <c r="L4" s="54"/>
      <c r="M4" s="54"/>
    </row>
    <row r="5" spans="2:14" x14ac:dyDescent="0.35">
      <c r="B5" s="2"/>
    </row>
    <row r="6" spans="2:14" x14ac:dyDescent="0.35">
      <c r="B6" s="2"/>
    </row>
    <row r="7" spans="2:14" x14ac:dyDescent="0.35">
      <c r="I7" s="45"/>
    </row>
    <row r="11" spans="2:14" s="62" customFormat="1" x14ac:dyDescent="0.35">
      <c r="B11" s="61"/>
      <c r="I11" s="63"/>
      <c r="J11" s="63"/>
      <c r="K11" s="63"/>
      <c r="L11" s="63"/>
      <c r="M11" s="63"/>
    </row>
    <row r="12" spans="2:14" ht="16" thickBot="1" x14ac:dyDescent="0.4">
      <c r="B12" s="59" t="s">
        <v>20</v>
      </c>
      <c r="H12" s="12" t="s">
        <v>5</v>
      </c>
    </row>
    <row r="13" spans="2:14" ht="15.5" x14ac:dyDescent="0.35">
      <c r="H13" s="14" t="s">
        <v>14</v>
      </c>
      <c r="I13" s="46"/>
      <c r="J13" s="46"/>
      <c r="K13" s="46"/>
      <c r="L13" s="46"/>
      <c r="M13" s="46"/>
      <c r="N13" s="16"/>
    </row>
    <row r="14" spans="2:14" ht="15" thickBot="1" x14ac:dyDescent="0.4">
      <c r="B14" s="11" t="s">
        <v>15</v>
      </c>
      <c r="H14" s="17"/>
      <c r="I14" s="47"/>
      <c r="J14" s="47"/>
      <c r="K14" s="47"/>
      <c r="L14" s="40"/>
      <c r="M14" s="40"/>
      <c r="N14" s="18"/>
    </row>
    <row r="15" spans="2:14" ht="16" thickBot="1" x14ac:dyDescent="0.4">
      <c r="B15" s="14" t="s">
        <v>3</v>
      </c>
      <c r="C15" s="15"/>
      <c r="D15" s="15"/>
      <c r="E15" s="15"/>
      <c r="F15" s="16"/>
      <c r="H15" s="17"/>
      <c r="I15" s="40" t="s">
        <v>26</v>
      </c>
      <c r="J15" s="40"/>
      <c r="K15" s="40"/>
      <c r="L15" s="40" t="s">
        <v>8</v>
      </c>
      <c r="M15" s="40" t="s">
        <v>9</v>
      </c>
      <c r="N15" s="18"/>
    </row>
    <row r="16" spans="2:14" ht="15" thickBot="1" x14ac:dyDescent="0.4">
      <c r="B16" s="17"/>
      <c r="C16" s="3"/>
      <c r="D16" s="3"/>
      <c r="E16" s="3"/>
      <c r="F16" s="18"/>
      <c r="H16" s="41" t="s">
        <v>17</v>
      </c>
      <c r="I16" s="83">
        <f>C18*(0.128/(0.3*1000))*(2.9)*1000</f>
        <v>0.30933333333333335</v>
      </c>
      <c r="J16" s="43"/>
      <c r="K16" s="43"/>
      <c r="L16" s="44">
        <f>C21/I16</f>
        <v>8.5021551724137918</v>
      </c>
      <c r="M16" s="31" t="str">
        <f>IF(L16&gt;1,"YES","NO")</f>
        <v>YES</v>
      </c>
      <c r="N16" s="18"/>
    </row>
    <row r="17" spans="2:14" ht="15" thickBot="1" x14ac:dyDescent="0.4">
      <c r="B17" s="17"/>
      <c r="C17" s="13" t="s">
        <v>16</v>
      </c>
      <c r="D17" s="3"/>
      <c r="E17" s="3"/>
      <c r="F17" s="18"/>
      <c r="H17" s="17"/>
      <c r="I17" s="48" t="s">
        <v>23</v>
      </c>
      <c r="J17" s="48" t="s">
        <v>22</v>
      </c>
      <c r="K17" s="48" t="s">
        <v>19</v>
      </c>
      <c r="L17" s="49"/>
      <c r="M17" s="47"/>
      <c r="N17" s="18"/>
    </row>
    <row r="18" spans="2:14" ht="15" thickBot="1" x14ac:dyDescent="0.4">
      <c r="B18" s="17"/>
      <c r="C18" s="10">
        <v>0.25</v>
      </c>
      <c r="D18" s="3"/>
      <c r="E18" s="3"/>
      <c r="F18" s="18"/>
      <c r="H18" s="41" t="s">
        <v>18</v>
      </c>
      <c r="I18" s="53">
        <f>C18*(0.0594/(0.3*1000))*2.9*1000</f>
        <v>0.14355000000000001</v>
      </c>
      <c r="J18" s="84">
        <f>C18*(6.1/1000)*2</f>
        <v>3.0499999999999998E-3</v>
      </c>
      <c r="K18" s="52">
        <f>SUM(I18:J18)</f>
        <v>0.14660000000000001</v>
      </c>
      <c r="L18" s="37">
        <f>C23/K18</f>
        <v>8.8676671214188261</v>
      </c>
      <c r="M18" s="36" t="str">
        <f>IF(L18&gt;1,"YES","NO")</f>
        <v>YES</v>
      </c>
      <c r="N18" s="21"/>
    </row>
    <row r="19" spans="2:14" x14ac:dyDescent="0.35">
      <c r="B19" s="17"/>
      <c r="C19" s="3"/>
      <c r="D19" s="3"/>
      <c r="E19" s="3"/>
      <c r="F19" s="18"/>
      <c r="H19" s="2" t="s">
        <v>24</v>
      </c>
      <c r="I19" s="45"/>
      <c r="J19" s="45"/>
      <c r="K19" s="45"/>
      <c r="L19" s="45"/>
    </row>
    <row r="20" spans="2:14" ht="15" thickBot="1" x14ac:dyDescent="0.4">
      <c r="B20" s="17"/>
      <c r="C20" s="13" t="s">
        <v>4</v>
      </c>
      <c r="D20" s="3"/>
      <c r="E20" s="3"/>
      <c r="F20" s="18"/>
      <c r="H20" s="55" t="s">
        <v>5</v>
      </c>
      <c r="I20" s="56"/>
      <c r="J20" s="56"/>
      <c r="K20" s="56"/>
      <c r="L20" s="56"/>
      <c r="M20" s="57"/>
      <c r="N20" s="58"/>
    </row>
    <row r="21" spans="2:14" ht="16" thickBot="1" x14ac:dyDescent="0.4">
      <c r="B21" s="17"/>
      <c r="C21" s="10">
        <v>2.63</v>
      </c>
      <c r="D21" s="3"/>
      <c r="E21" s="3"/>
      <c r="F21" s="18"/>
      <c r="H21" s="22" t="s">
        <v>6</v>
      </c>
      <c r="I21" s="65"/>
      <c r="J21" s="65"/>
      <c r="K21" s="65"/>
      <c r="L21" s="65"/>
      <c r="M21" s="66"/>
      <c r="N21" s="67"/>
    </row>
    <row r="22" spans="2:14" ht="15" thickBot="1" x14ac:dyDescent="0.4">
      <c r="B22" s="17"/>
      <c r="C22" s="13" t="s">
        <v>27</v>
      </c>
      <c r="D22" s="3"/>
      <c r="E22" s="3"/>
      <c r="F22" s="18"/>
      <c r="H22" s="68"/>
      <c r="I22" s="69"/>
      <c r="J22" s="69"/>
      <c r="K22" s="69"/>
      <c r="L22" s="32"/>
      <c r="M22" s="33"/>
      <c r="N22" s="70"/>
    </row>
    <row r="23" spans="2:14" ht="15" thickBot="1" x14ac:dyDescent="0.4">
      <c r="B23" s="19"/>
      <c r="C23" s="10">
        <v>1.3</v>
      </c>
      <c r="D23" s="20"/>
      <c r="E23" s="20"/>
      <c r="F23" s="21"/>
      <c r="H23" s="68"/>
      <c r="I23" s="32" t="s">
        <v>7</v>
      </c>
      <c r="J23" s="32"/>
      <c r="K23" s="32"/>
      <c r="L23" s="32" t="s">
        <v>8</v>
      </c>
      <c r="M23" s="33" t="s">
        <v>9</v>
      </c>
      <c r="N23" s="70"/>
    </row>
    <row r="24" spans="2:14" ht="15" thickBot="1" x14ac:dyDescent="0.4">
      <c r="H24" s="71" t="s">
        <v>17</v>
      </c>
      <c r="I24" s="72">
        <f>C18*(0.128/(0.3*1000))*0.0458*1000</f>
        <v>4.8853333333333327E-3</v>
      </c>
      <c r="J24" s="73"/>
      <c r="K24" s="73"/>
      <c r="L24" s="74">
        <f>C21/I24</f>
        <v>538.34606986899564</v>
      </c>
      <c r="M24" s="31" t="str">
        <f>IF(L24&gt;1,"YES","NO")</f>
        <v>YES</v>
      </c>
      <c r="N24" s="70"/>
    </row>
    <row r="25" spans="2:14" ht="15" thickBot="1" x14ac:dyDescent="0.4">
      <c r="H25" s="75"/>
      <c r="I25" s="76" t="s">
        <v>23</v>
      </c>
      <c r="J25" s="76" t="s">
        <v>22</v>
      </c>
      <c r="K25" s="76" t="s">
        <v>19</v>
      </c>
      <c r="L25" s="77"/>
      <c r="M25" s="77"/>
      <c r="N25" s="70"/>
    </row>
    <row r="26" spans="2:14" ht="15" thickBot="1" x14ac:dyDescent="0.4">
      <c r="H26" s="71" t="s">
        <v>18</v>
      </c>
      <c r="I26" s="78">
        <f>C18*(0.0594/(0.3*1000))*0.0458*1000</f>
        <v>2.2671000000000002E-3</v>
      </c>
      <c r="J26" s="79">
        <f>C18*(0.0823/1000)*2</f>
        <v>4.1149999999999997E-5</v>
      </c>
      <c r="K26" s="80">
        <f>SUM(I26:J26)</f>
        <v>2.3082500000000004E-3</v>
      </c>
      <c r="L26" s="81">
        <f>C23/K26</f>
        <v>563.19722733672688</v>
      </c>
      <c r="M26" s="31" t="str">
        <f>IF(L26&gt;1,"YES","NO")</f>
        <v>YES</v>
      </c>
      <c r="N26" s="82"/>
    </row>
    <row r="27" spans="2:14" x14ac:dyDescent="0.35">
      <c r="H27" s="58"/>
      <c r="I27" s="57"/>
      <c r="J27" s="57"/>
      <c r="K27" s="57"/>
      <c r="L27" s="57"/>
      <c r="M27" s="57"/>
      <c r="N27" s="58"/>
    </row>
    <row r="29" spans="2:14" x14ac:dyDescent="0.35">
      <c r="G29" s="62"/>
      <c r="H29" s="62"/>
      <c r="I29" s="64"/>
      <c r="J29" s="63"/>
    </row>
    <row r="30" spans="2:14" x14ac:dyDescent="0.35">
      <c r="G30" s="62"/>
      <c r="H30" s="62"/>
      <c r="I30" s="63"/>
      <c r="J30" s="63"/>
    </row>
  </sheetData>
  <conditionalFormatting sqref="I26">
    <cfRule type="expression" dxfId="14" priority="16">
      <formula>#REF!=0</formula>
    </cfRule>
    <cfRule type="expression" priority="17">
      <formula>#REF!=0</formula>
    </cfRule>
  </conditionalFormatting>
  <conditionalFormatting sqref="M16">
    <cfRule type="expression" dxfId="13" priority="13">
      <formula>#REF!="NO"</formula>
    </cfRule>
    <cfRule type="expression" dxfId="12" priority="14">
      <formula>#REF!="YES"</formula>
    </cfRule>
  </conditionalFormatting>
  <conditionalFormatting sqref="M24">
    <cfRule type="expression" dxfId="11" priority="11">
      <formula>#REF!="NO"</formula>
    </cfRule>
    <cfRule type="expression" dxfId="10" priority="12">
      <formula>#REF!="YES"</formula>
    </cfRule>
  </conditionalFormatting>
  <conditionalFormatting sqref="L16:M16 L24:M24">
    <cfRule type="containsErrors" dxfId="9" priority="15">
      <formula>ISERROR(L16)</formula>
    </cfRule>
  </conditionalFormatting>
  <conditionalFormatting sqref="I16:K16">
    <cfRule type="expression" dxfId="8" priority="10">
      <formula>#REF!=0</formula>
    </cfRule>
  </conditionalFormatting>
  <conditionalFormatting sqref="I24:K24">
    <cfRule type="expression" dxfId="7" priority="8">
      <formula>#REF!=0</formula>
    </cfRule>
    <cfRule type="expression" priority="9">
      <formula>#REF!=0</formula>
    </cfRule>
  </conditionalFormatting>
  <conditionalFormatting sqref="M18">
    <cfRule type="expression" dxfId="6" priority="5">
      <formula>#REF!="NO"</formula>
    </cfRule>
    <cfRule type="expression" dxfId="5" priority="6">
      <formula>#REF!="YES"</formula>
    </cfRule>
  </conditionalFormatting>
  <conditionalFormatting sqref="M18">
    <cfRule type="containsErrors" dxfId="4" priority="7">
      <formula>ISERROR(M18)</formula>
    </cfRule>
  </conditionalFormatting>
  <conditionalFormatting sqref="I18">
    <cfRule type="expression" dxfId="3" priority="4">
      <formula>#REF!=0</formula>
    </cfRule>
  </conditionalFormatting>
  <conditionalFormatting sqref="M26">
    <cfRule type="expression" dxfId="2" priority="1">
      <formula>#REF!="NO"</formula>
    </cfRule>
    <cfRule type="expression" dxfId="1" priority="2">
      <formula>#REF!="YES"</formula>
    </cfRule>
  </conditionalFormatting>
  <conditionalFormatting sqref="M26">
    <cfRule type="containsErrors" dxfId="0" priority="3">
      <formula>ISERROR(M26)</formula>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9D58308F0D2C2648A0626E25041E264E" ma:contentTypeVersion="5" ma:contentTypeDescription="Luo uusi asiakirja." ma:contentTypeScope="" ma:versionID="de28bb3ebb612c3325ae02c1bee6f329">
  <xsd:schema xmlns:xsd="http://www.w3.org/2001/XMLSchema" xmlns:xs="http://www.w3.org/2001/XMLSchema" xmlns:p="http://schemas.microsoft.com/office/2006/metadata/properties" xmlns:ns2="ba027f44-02fe-4784-9898-6325de56ebef" targetNamespace="http://schemas.microsoft.com/office/2006/metadata/properties" ma:root="true" ma:fieldsID="a3ab1c455b0d61c331dbd4ab043d7b89" ns2:_="">
    <xsd:import namespace="ba027f44-02fe-4784-9898-6325de56ebef"/>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027f44-02fe-4784-9898-6325de56ebef" elementFormDefault="qualified">
    <xsd:import namespace="http://schemas.microsoft.com/office/2006/documentManagement/types"/>
    <xsd:import namespace="http://schemas.microsoft.com/office/infopath/2007/PartnerControls"/>
    <xsd:element name="_dlc_DocId" ma:index="8" nillable="true" ma:displayName="Tiedostotunnisteen arvo" ma:description="Tälle kohteelle määritetyn tiedostotunnisteen arvo." ma:internalName="_dlc_DocId" ma:readOnly="true">
      <xsd:simpleType>
        <xsd:restriction base="dms:Text"/>
      </xsd:simpleType>
    </xsd:element>
    <xsd:element name="_dlc_DocIdUrl" ma:index="9" nillable="true" ma:displayName="Tiedostotunniste" ma:description="Tämän tiedoston pysyvä linkki."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ba027f44-02fe-4784-9898-6325de56ebef">Kemikaalituotevalvonta-1804362105-132782</_dlc_DocId>
    <_dlc_DocIdUrl xmlns="ba027f44-02fe-4784-9898-6325de56ebef">
      <Url>http://intra/sites/kem/ks-aineet/_layouts/15/DocIdRedir.aspx?ID=Kemikaalituotevalvonta-1804362105-132782</Url>
      <Description>Kemikaalituotevalvonta-1804362105-132782</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mso-contentType ?>
<SharedContentType xmlns="Microsoft.SharePoint.Taxonomy.ContentTypeSync" SourceId="475ac523-62c8-4468-a63a-32dd70310e37" ContentTypeId="0x0101" PreviousValue="false"/>
</file>

<file path=customXml/itemProps1.xml><?xml version="1.0" encoding="utf-8"?>
<ds:datastoreItem xmlns:ds="http://schemas.openxmlformats.org/officeDocument/2006/customXml" ds:itemID="{AC22CEEC-1ED6-46D9-8AB5-296CC276A5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027f44-02fe-4784-9898-6325de56eb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CE92BDE-983F-4F5F-B694-8D44C3161FDC}">
  <ds:schemaRefs>
    <ds:schemaRef ds:uri="http://purl.org/dc/elements/1.1/"/>
    <ds:schemaRef ds:uri="http://schemas.microsoft.com/office/2006/metadata/properties"/>
    <ds:schemaRef ds:uri="http://schemas.microsoft.com/office/2006/documentManagement/types"/>
    <ds:schemaRef ds:uri="http://purl.org/dc/terms/"/>
    <ds:schemaRef ds:uri="ba027f44-02fe-4784-9898-6325de56ebef"/>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C7097DB9-27C5-430E-BB64-327F2F13A5DE}">
  <ds:schemaRefs>
    <ds:schemaRef ds:uri="http://schemas.microsoft.com/sharepoint/v3/contenttype/forms"/>
  </ds:schemaRefs>
</ds:datastoreItem>
</file>

<file path=customXml/itemProps4.xml><?xml version="1.0" encoding="utf-8"?>
<ds:datastoreItem xmlns:ds="http://schemas.openxmlformats.org/officeDocument/2006/customXml" ds:itemID="{B5643B83-B7FC-41E1-BBF0-05F6E230C961}">
  <ds:schemaRefs>
    <ds:schemaRef ds:uri="http://schemas.microsoft.com/sharepoint/events"/>
  </ds:schemaRefs>
</ds:datastoreItem>
</file>

<file path=customXml/itemProps5.xml><?xml version="1.0" encoding="utf-8"?>
<ds:datastoreItem xmlns:ds="http://schemas.openxmlformats.org/officeDocument/2006/customXml" ds:itemID="{B03DF301-1811-4590-9F3F-D4A5858E7F2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EPPO 2010</vt:lpstr>
      <vt:lpstr> ECPA 2017</vt:lpstr>
    </vt:vector>
  </TitlesOfParts>
  <Manager/>
  <Company>Kemikalieinspektionen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 Svensson</dc:creator>
  <cp:keywords/>
  <dc:description/>
  <cp:lastModifiedBy>Alf Aagaard</cp:lastModifiedBy>
  <cp:revision/>
  <dcterms:created xsi:type="dcterms:W3CDTF">2019-12-06T09:53:39Z</dcterms:created>
  <dcterms:modified xsi:type="dcterms:W3CDTF">2022-11-21T11:15:14Z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0x0101009D58308F0D2C2648A0626E25041E264E</vt:lpwstr>
  </property>
  <property fmtid="{D5CDD505-2E9C-101B-9397-08002B2CF9AE}" pid="3" name="Workbook id">
    <vt:lpwstr>b3c48cf7-7cb6-484f-a735-9877ad07d6a1</vt:lpwstr>
  </property>
  <property fmtid="{D5CDD505-2E9C-101B-9397-08002B2CF9AE}" pid="4" name="Workbook type">
    <vt:lpwstr>Custom</vt:lpwstr>
  </property>
  <property fmtid="{D5CDD505-2E9C-101B-9397-08002B2CF9AE}" pid="5" name="Workbook version">
    <vt:lpwstr>Custom</vt:lpwstr>
  </property>
  <property fmtid="{D5CDD505-2E9C-101B-9397-08002B2CF9AE}" pid="6" name="_dlc_DocIdItemGuid">
    <vt:lpwstr>4aaf2cb1-542d-47e0-89cc-7660b3ebdc47</vt:lpwstr>
  </property>
  <property fmtid="{D5CDD505-2E9C-101B-9397-08002B2CF9AE}" pid="7" name="p69e5fdff53c4de2b0f024897cb16c67">
    <vt:lpwstr/>
  </property>
  <property fmtid="{D5CDD505-2E9C-101B-9397-08002B2CF9AE}" pid="8" name="m7e4184ca93f49d195c921ae60aaf7dd">
    <vt:lpwstr>Kasvinsuojeluaineet|15f101ff-9be2-41d7-8e79-5113ec247577</vt:lpwstr>
  </property>
  <property fmtid="{D5CDD505-2E9C-101B-9397-08002B2CF9AE}" pid="9" name="Julkisuusluokka metatiedot">
    <vt:lpwstr/>
  </property>
  <property fmtid="{D5CDD505-2E9C-101B-9397-08002B2CF9AE}" pid="10" name="m0ccc6a7213c41a3bc7c7736890d25d4">
    <vt:lpwstr>Kemikaalit|0942c221-4d4d-461d-93ae-771caa12d25c</vt:lpwstr>
  </property>
  <property fmtid="{D5CDD505-2E9C-101B-9397-08002B2CF9AE}" pid="11" name="TukesAliprosessi">
    <vt:lpwstr/>
  </property>
  <property fmtid="{D5CDD505-2E9C-101B-9397-08002B2CF9AE}" pid="12" name="mfd6ac382823424e8e6b9282d9976931">
    <vt:lpwstr/>
  </property>
  <property fmtid="{D5CDD505-2E9C-101B-9397-08002B2CF9AE}" pid="13" name="TukesYksikko">
    <vt:lpwstr>1;#Kemikaalit|0942c221-4d4d-461d-93ae-771caa12d25c</vt:lpwstr>
  </property>
  <property fmtid="{D5CDD505-2E9C-101B-9397-08002B2CF9AE}" pid="14" name="TaxCatchAll">
    <vt:lpwstr>1;#Kemikaalit|0942c221-4d4d-461d-93ae-771caa12d25c;#3;#Kasvinsuojeluaineet|15f101ff-9be2-41d7-8e79-5113ec247577</vt:lpwstr>
  </property>
  <property fmtid="{D5CDD505-2E9C-101B-9397-08002B2CF9AE}" pid="15" name="a1ebea5ee4d24aa9b1ddc155cebddc95">
    <vt:lpwstr/>
  </property>
  <property fmtid="{D5CDD505-2E9C-101B-9397-08002B2CF9AE}" pid="16" name="TukesProsessi">
    <vt:lpwstr/>
  </property>
  <property fmtid="{D5CDD505-2E9C-101B-9397-08002B2CF9AE}" pid="17" name="TukesRyhma">
    <vt:lpwstr>3;#Kasvinsuojeluaineet|15f101ff-9be2-41d7-8e79-5113ec247577</vt:lpwstr>
  </property>
  <property fmtid="{D5CDD505-2E9C-101B-9397-08002B2CF9AE}" pid="18" name="p2cbd4a58aee4e01a4c358d4e1a82c0b">
    <vt:lpwstr/>
  </property>
  <property fmtid="{D5CDD505-2E9C-101B-9397-08002B2CF9AE}" pid="19" name="Suojaustaso metatiedot">
    <vt:lpwstr/>
  </property>
</Properties>
</file>