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040425\Desktop\"/>
    </mc:Choice>
  </mc:AlternateContent>
  <bookViews>
    <workbookView xWindow="0" yWindow="0" windowWidth="28800" windowHeight="13980"/>
  </bookViews>
  <sheets>
    <sheet name="Luftforurening med NOx" sheetId="2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6" i="2" l="1"/>
  <c r="AP16" i="2"/>
  <c r="AO16" i="2"/>
  <c r="AM16" i="2"/>
  <c r="AL16" i="2"/>
  <c r="AK16" i="2"/>
  <c r="AJ16" i="2"/>
  <c r="AI16" i="2"/>
  <c r="AG16" i="2"/>
  <c r="AF16" i="2"/>
  <c r="AE16" i="2"/>
  <c r="AD16" i="2"/>
  <c r="AC16" i="2"/>
  <c r="AB16" i="2"/>
  <c r="AQ15" i="2"/>
  <c r="AP15" i="2"/>
  <c r="AO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AQ14" i="2"/>
  <c r="AP14" i="2"/>
  <c r="AM14" i="2"/>
  <c r="AQ13" i="2"/>
  <c r="AQ12" i="2"/>
  <c r="AQ11" i="2"/>
  <c r="AQ10" i="2"/>
  <c r="AQ9" i="2"/>
  <c r="AQ8" i="2"/>
  <c r="AQ7" i="2"/>
  <c r="AQ6" i="2"/>
  <c r="AQ4" i="2"/>
  <c r="AQ3" i="2"/>
  <c r="AQ2" i="2"/>
</calcChain>
</file>

<file path=xl/sharedStrings.xml><?xml version="1.0" encoding="utf-8"?>
<sst xmlns="http://schemas.openxmlformats.org/spreadsheetml/2006/main" count="34" uniqueCount="34">
  <si>
    <t>Labels</t>
  </si>
  <si>
    <t>Color</t>
  </si>
  <si>
    <t>H.C. Andersens Boulevard/København (G)</t>
  </si>
  <si>
    <t>#006432</t>
  </si>
  <si>
    <t>Jagtvej/København (G)</t>
  </si>
  <si>
    <t>#e8cd48</t>
  </si>
  <si>
    <t>Banegårdsgade/Aarhus (G)</t>
  </si>
  <si>
    <t>#e98f3d</t>
  </si>
  <si>
    <t>Albanigade/Odense (G)</t>
  </si>
  <si>
    <t>#337885</t>
  </si>
  <si>
    <t>Grønløkkevej/Odense (G)</t>
  </si>
  <si>
    <t>#a2bc53</t>
  </si>
  <si>
    <t>Vesterbro/Aalborg (G)</t>
  </si>
  <si>
    <t>#003127</t>
  </si>
  <si>
    <t>København/bybaggrund</t>
  </si>
  <si>
    <t>#bfe1d2</t>
  </si>
  <si>
    <t>Aarhus/bybaggrund</t>
  </si>
  <si>
    <t>#482f87</t>
  </si>
  <si>
    <t>Aalborg/bybaggrund</t>
  </si>
  <si>
    <t>#33b9c4</t>
  </si>
  <si>
    <t>Odense/bybaggrund</t>
  </si>
  <si>
    <t>#8497ae</t>
  </si>
  <si>
    <t>Lille Valby - Risø (L)</t>
  </si>
  <si>
    <t>#1d4d4a</t>
  </si>
  <si>
    <t>Keldsnor (L)</t>
  </si>
  <si>
    <t>#e85a48</t>
  </si>
  <si>
    <t>Hvidovre(forstad)</t>
  </si>
  <si>
    <t>Anholt (L)</t>
  </si>
  <si>
    <t>Ulborg (L)</t>
  </si>
  <si>
    <t>xAxis Label</t>
  </si>
  <si>
    <t>År</t>
  </si>
  <si>
    <t>yAxis Label</t>
  </si>
  <si>
    <t>µg/m3</t>
  </si>
  <si>
    <t>Link til siden: https://miljotilstand.dk/luftforureningen-i-danmark/luftforurening-med-nox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</si>
</sst>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2" fillId="0" borderId="0" xfId="1" applyFont="1"/>
    <xf numFmtId="2" fontId="2" fillId="0" borderId="0" xfId="1" applyNumberFormat="1" applyFont="1"/>
    <xf numFmtId="0" fontId="2" fillId="0" borderId="0" xfId="1" applyNumberFormat="1" applyFont="1"/>
    <xf numFmtId="164" fontId="2" fillId="0" borderId="0" xfId="1" applyNumberFormat="1" applyFont="1"/>
    <xf numFmtId="0" fontId="4" fillId="0" borderId="1" xfId="2" applyFont="1" applyBorder="1" applyAlignment="1">
      <alignment horizontal="right" wrapText="1"/>
    </xf>
    <xf numFmtId="0" fontId="4" fillId="0" borderId="1" xfId="3" applyFont="1" applyBorder="1" applyAlignment="1">
      <alignment horizontal="right" wrapText="1"/>
    </xf>
    <xf numFmtId="0" fontId="4" fillId="0" borderId="0" xfId="3" applyFont="1" applyAlignment="1">
      <alignment horizontal="right" wrapText="1"/>
    </xf>
    <xf numFmtId="0" fontId="4" fillId="0" borderId="1" xfId="4" applyFont="1" applyBorder="1" applyAlignment="1">
      <alignment horizontal="right" wrapText="1"/>
    </xf>
    <xf numFmtId="1" fontId="4" fillId="0" borderId="1" xfId="4" applyNumberFormat="1" applyFont="1" applyBorder="1" applyAlignment="1">
      <alignment horizontal="right" wrapText="1"/>
    </xf>
    <xf numFmtId="165" fontId="2" fillId="0" borderId="0" xfId="1" applyNumberFormat="1" applyFont="1"/>
    <xf numFmtId="0" fontId="2" fillId="0" borderId="0" xfId="1" applyFont="1" applyFill="1"/>
    <xf numFmtId="0" fontId="4" fillId="0" borderId="1" xfId="4" applyFont="1" applyFill="1" applyBorder="1" applyAlignment="1">
      <alignment horizontal="right" wrapText="1"/>
    </xf>
    <xf numFmtId="165" fontId="2" fillId="0" borderId="0" xfId="1" applyNumberFormat="1" applyFont="1" applyFill="1"/>
  </cellXfs>
  <cellStyles count="5">
    <cellStyle name="Normal" xfId="0" builtinId="0"/>
    <cellStyle name="Normal 2" xfId="1"/>
    <cellStyle name="Normal_NO2 2" xfId="2"/>
    <cellStyle name="Normal_NO2_1" xfId="3"/>
    <cellStyle name="Normal_NO2_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omas/NOVANA%202024/Data2023v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homas/NOVANA%202020/Data2019v0_RK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homas/NOVANA%202023/LMP_tabeller_2022_data_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omas/NOVANA%202022/Teknisk%20status%20rapport/Tabeller_NO2NOx_O3_SO2_C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"/>
      <sheetName val="NO2"/>
      <sheetName val="NOX"/>
      <sheetName val="CO"/>
      <sheetName val="O3"/>
      <sheetName val="SO2"/>
      <sheetName val="Parametre"/>
      <sheetName val="Sheet1"/>
    </sheetNames>
    <sheetDataSet>
      <sheetData sheetId="0" refreshError="1"/>
      <sheetData sheetId="1" refreshError="1">
        <row r="24">
          <cell r="F24">
            <v>15.81</v>
          </cell>
        </row>
        <row r="38">
          <cell r="F38">
            <v>17.54</v>
          </cell>
        </row>
        <row r="58">
          <cell r="F58">
            <v>9.91</v>
          </cell>
        </row>
        <row r="68">
          <cell r="F68">
            <v>15</v>
          </cell>
        </row>
        <row r="83">
          <cell r="F83">
            <v>7.81</v>
          </cell>
        </row>
        <row r="105">
          <cell r="F105">
            <v>5.0599999999999996</v>
          </cell>
        </row>
        <row r="120">
          <cell r="F120">
            <v>7.14</v>
          </cell>
        </row>
        <row r="135">
          <cell r="F135">
            <v>5.4</v>
          </cell>
        </row>
        <row r="151">
          <cell r="F151">
            <v>21.64</v>
          </cell>
        </row>
        <row r="165">
          <cell r="F165">
            <v>4.72</v>
          </cell>
        </row>
        <row r="176">
          <cell r="F176">
            <v>8.0299999999999994</v>
          </cell>
        </row>
        <row r="188">
          <cell r="F188">
            <v>8.0299999999999994</v>
          </cell>
        </row>
        <row r="204">
          <cell r="F204">
            <v>2.52</v>
          </cell>
        </row>
        <row r="222">
          <cell r="F222">
            <v>3.23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"/>
      <sheetName val="NO2"/>
      <sheetName val="Sheet1"/>
      <sheetName val="NOX"/>
      <sheetName val="CO"/>
      <sheetName val="O3"/>
      <sheetName val="SO2"/>
      <sheetName val="Amb Pm10"/>
      <sheetName val="Amb Pm25"/>
      <sheetName val="PM10"/>
      <sheetName val="PM25"/>
      <sheetName val="Parametre"/>
    </sheetNames>
    <sheetDataSet>
      <sheetData sheetId="0" refreshError="1"/>
      <sheetData sheetId="1" refreshError="1">
        <row r="20">
          <cell r="F20">
            <v>23.57</v>
          </cell>
        </row>
        <row r="141">
          <cell r="F141">
            <v>11.54</v>
          </cell>
        </row>
        <row r="143">
          <cell r="F143">
            <v>6.99</v>
          </cell>
        </row>
        <row r="144">
          <cell r="F144">
            <v>5.4</v>
          </cell>
        </row>
        <row r="145">
          <cell r="F145">
            <v>4.3600000000000003</v>
          </cell>
        </row>
        <row r="146">
          <cell r="F146">
            <v>4.79</v>
          </cell>
        </row>
        <row r="147">
          <cell r="F147">
            <v>4.03</v>
          </cell>
        </row>
        <row r="148">
          <cell r="F148">
            <v>3.51</v>
          </cell>
        </row>
        <row r="150">
          <cell r="F150">
            <v>3.89</v>
          </cell>
        </row>
        <row r="151">
          <cell r="F151">
            <v>4.17</v>
          </cell>
        </row>
        <row r="152">
          <cell r="F152">
            <v>3.62</v>
          </cell>
        </row>
        <row r="153">
          <cell r="F153">
            <v>4.41</v>
          </cell>
        </row>
        <row r="154">
          <cell r="F154">
            <v>4.21</v>
          </cell>
        </row>
        <row r="156">
          <cell r="F156">
            <v>6</v>
          </cell>
        </row>
        <row r="157">
          <cell r="F157">
            <v>5.66</v>
          </cell>
        </row>
        <row r="158">
          <cell r="F158">
            <v>6.98</v>
          </cell>
        </row>
        <row r="159">
          <cell r="F159">
            <v>8.2100000000000009</v>
          </cell>
        </row>
        <row r="160">
          <cell r="F160">
            <v>7.89</v>
          </cell>
        </row>
        <row r="161">
          <cell r="F161">
            <v>5.0999999999999996</v>
          </cell>
        </row>
        <row r="162">
          <cell r="F162">
            <v>6.8</v>
          </cell>
        </row>
        <row r="163">
          <cell r="F163">
            <v>7.91</v>
          </cell>
        </row>
        <row r="164">
          <cell r="F164">
            <v>4.4000000000000004</v>
          </cell>
        </row>
        <row r="165">
          <cell r="F165">
            <v>4.82</v>
          </cell>
        </row>
        <row r="166">
          <cell r="F166">
            <v>4.09</v>
          </cell>
        </row>
        <row r="167">
          <cell r="F167">
            <v>4.9800000000000004</v>
          </cell>
        </row>
        <row r="168">
          <cell r="F168">
            <v>4.42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2_NOx"/>
      <sheetName val="O3"/>
      <sheetName val="SO2"/>
      <sheetName val="CO"/>
      <sheetName val="Partikler"/>
      <sheetName val="BTX"/>
      <sheetName val="VOC"/>
      <sheetName val="EC_OC"/>
      <sheetName val="EC_OC (2)"/>
      <sheetName val="HM"/>
      <sheetName val="PAH"/>
    </sheetNames>
    <sheetDataSet>
      <sheetData sheetId="0" refreshError="1">
        <row r="7">
          <cell r="D7">
            <v>23.498624651810591</v>
          </cell>
        </row>
        <row r="18">
          <cell r="D18">
            <v>9.5165963766249835</v>
          </cell>
        </row>
        <row r="20">
          <cell r="D20">
            <v>3.4527000258431286</v>
          </cell>
        </row>
        <row r="23">
          <cell r="D23">
            <v>2.9233556369285369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2_NOx"/>
      <sheetName val="CO"/>
      <sheetName val="SO2"/>
      <sheetName val="O3"/>
    </sheetNames>
    <sheetDataSet>
      <sheetData sheetId="0" refreshError="1">
        <row r="6">
          <cell r="B6">
            <v>26.62</v>
          </cell>
        </row>
        <row r="19">
          <cell r="B19">
            <v>3.71</v>
          </cell>
        </row>
        <row r="22">
          <cell r="B22">
            <v>3.32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"/>
  <sheetViews>
    <sheetView tabSelected="1" zoomScale="80" zoomScaleNormal="80" workbookViewId="0">
      <selection activeCell="A10" sqref="A10"/>
    </sheetView>
  </sheetViews>
  <sheetFormatPr defaultRowHeight="15.75" x14ac:dyDescent="0.25"/>
  <cols>
    <col min="1" max="1" width="40.28515625" style="3" bestFit="1" customWidth="1"/>
    <col min="2" max="16384" width="9.140625" style="3"/>
  </cols>
  <sheetData>
    <row r="1" spans="1:44" x14ac:dyDescent="0.25">
      <c r="A1" s="1" t="s">
        <v>0</v>
      </c>
      <c r="B1" s="1">
        <v>1982</v>
      </c>
      <c r="C1" s="1">
        <v>1983</v>
      </c>
      <c r="D1" s="1">
        <v>1984</v>
      </c>
      <c r="E1" s="1">
        <v>1985</v>
      </c>
      <c r="F1" s="1">
        <v>1986</v>
      </c>
      <c r="G1" s="1">
        <v>1987</v>
      </c>
      <c r="H1" s="1">
        <v>1988</v>
      </c>
      <c r="I1" s="1">
        <v>1989</v>
      </c>
      <c r="J1" s="1">
        <v>1990</v>
      </c>
      <c r="K1" s="1">
        <v>1991</v>
      </c>
      <c r="L1" s="1">
        <v>1992</v>
      </c>
      <c r="M1" s="1">
        <v>1993</v>
      </c>
      <c r="N1" s="1">
        <v>1994</v>
      </c>
      <c r="O1" s="1">
        <v>1995</v>
      </c>
      <c r="P1" s="1">
        <v>1996</v>
      </c>
      <c r="Q1" s="1">
        <v>1997</v>
      </c>
      <c r="R1" s="1">
        <v>1998</v>
      </c>
      <c r="S1" s="1">
        <v>1999</v>
      </c>
      <c r="T1" s="1">
        <v>2000</v>
      </c>
      <c r="U1" s="1">
        <v>2001</v>
      </c>
      <c r="V1" s="1">
        <v>2002</v>
      </c>
      <c r="W1" s="1">
        <v>2003</v>
      </c>
      <c r="X1" s="1">
        <v>2004</v>
      </c>
      <c r="Y1" s="1">
        <v>2005</v>
      </c>
      <c r="Z1" s="1">
        <v>2006</v>
      </c>
      <c r="AA1" s="1">
        <v>2007</v>
      </c>
      <c r="AB1" s="1">
        <v>2008</v>
      </c>
      <c r="AC1" s="1">
        <v>2009</v>
      </c>
      <c r="AD1" s="1">
        <v>2010</v>
      </c>
      <c r="AE1" s="1">
        <v>2011</v>
      </c>
      <c r="AF1" s="1">
        <v>2012</v>
      </c>
      <c r="AG1" s="1">
        <v>2013</v>
      </c>
      <c r="AH1" s="1">
        <v>2014</v>
      </c>
      <c r="AI1" s="1">
        <v>2015</v>
      </c>
      <c r="AJ1" s="1">
        <v>2016</v>
      </c>
      <c r="AK1" s="1">
        <v>2017</v>
      </c>
      <c r="AL1" s="1">
        <v>2018</v>
      </c>
      <c r="AM1" s="1">
        <v>2019</v>
      </c>
      <c r="AN1" s="1">
        <v>2020</v>
      </c>
      <c r="AO1" s="1">
        <v>2021</v>
      </c>
      <c r="AP1" s="1">
        <v>2022</v>
      </c>
      <c r="AQ1" s="1">
        <v>2023</v>
      </c>
      <c r="AR1" s="1" t="s">
        <v>1</v>
      </c>
    </row>
    <row r="2" spans="1:44" x14ac:dyDescent="0.25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>
        <v>53</v>
      </c>
      <c r="V2" s="1">
        <v>61</v>
      </c>
      <c r="W2" s="1">
        <v>59</v>
      </c>
      <c r="X2" s="1">
        <v>52</v>
      </c>
      <c r="Y2" s="1">
        <v>54</v>
      </c>
      <c r="Z2" s="1">
        <v>53</v>
      </c>
      <c r="AA2" s="1">
        <v>52</v>
      </c>
      <c r="AB2" s="1">
        <v>55</v>
      </c>
      <c r="AC2" s="1">
        <v>50</v>
      </c>
      <c r="AD2" s="1">
        <v>55.66</v>
      </c>
      <c r="AE2" s="1">
        <v>54.18</v>
      </c>
      <c r="AF2" s="1">
        <v>55.06</v>
      </c>
      <c r="AG2" s="1">
        <v>54.94</v>
      </c>
      <c r="AH2" s="1">
        <v>51.36</v>
      </c>
      <c r="AI2" s="1">
        <v>48.93</v>
      </c>
      <c r="AJ2" s="1">
        <v>46.82</v>
      </c>
      <c r="AK2" s="1">
        <v>38.380000000000003</v>
      </c>
      <c r="AL2" s="1">
        <v>38.93</v>
      </c>
      <c r="AM2" s="1">
        <v>33.299999999999997</v>
      </c>
      <c r="AN2" s="1">
        <v>26.15</v>
      </c>
      <c r="AO2" s="1">
        <v>26.62</v>
      </c>
      <c r="AP2" s="1">
        <v>23.5</v>
      </c>
      <c r="AQ2" s="1">
        <f>[1]NO2!$F$151</f>
        <v>21.64</v>
      </c>
      <c r="AR2" s="1" t="s">
        <v>3</v>
      </c>
    </row>
    <row r="3" spans="1:44" x14ac:dyDescent="0.25">
      <c r="A3" s="1" t="s">
        <v>4</v>
      </c>
      <c r="B3" s="2"/>
      <c r="C3" s="2"/>
      <c r="D3" s="2"/>
      <c r="E3" s="2"/>
      <c r="F3" s="2"/>
      <c r="G3" s="2"/>
      <c r="H3" s="1">
        <v>62</v>
      </c>
      <c r="I3" s="1">
        <v>62</v>
      </c>
      <c r="J3" s="1">
        <v>54</v>
      </c>
      <c r="K3" s="1">
        <v>52</v>
      </c>
      <c r="L3" s="1">
        <v>52</v>
      </c>
      <c r="M3" s="1">
        <v>44</v>
      </c>
      <c r="N3" s="1">
        <v>46</v>
      </c>
      <c r="O3" s="1">
        <v>52.6</v>
      </c>
      <c r="P3" s="1">
        <v>44.65</v>
      </c>
      <c r="Q3" s="1">
        <v>43</v>
      </c>
      <c r="R3" s="1">
        <v>43</v>
      </c>
      <c r="S3" s="1">
        <v>47</v>
      </c>
      <c r="T3" s="1">
        <v>42</v>
      </c>
      <c r="U3" s="1">
        <v>40</v>
      </c>
      <c r="V3" s="1">
        <v>47</v>
      </c>
      <c r="W3" s="1">
        <v>47</v>
      </c>
      <c r="X3" s="1">
        <v>46</v>
      </c>
      <c r="Y3" s="1">
        <v>47</v>
      </c>
      <c r="Z3" s="1">
        <v>53</v>
      </c>
      <c r="AA3" s="1">
        <v>41</v>
      </c>
      <c r="AB3" s="1">
        <v>45</v>
      </c>
      <c r="AC3" s="1">
        <v>43</v>
      </c>
      <c r="AD3" s="1">
        <v>39.19</v>
      </c>
      <c r="AE3" s="1">
        <v>39.72</v>
      </c>
      <c r="AF3" s="1">
        <v>37.86</v>
      </c>
      <c r="AG3" s="1">
        <v>38.299999999999997</v>
      </c>
      <c r="AH3" s="1">
        <v>36.97</v>
      </c>
      <c r="AI3" s="1">
        <v>32.520000000000003</v>
      </c>
      <c r="AJ3" s="1">
        <v>32.75</v>
      </c>
      <c r="AK3" s="1">
        <v>28.02</v>
      </c>
      <c r="AL3" s="1">
        <v>29.76</v>
      </c>
      <c r="AM3" s="1">
        <v>23.57</v>
      </c>
      <c r="AN3" s="1">
        <v>19.329999999999998</v>
      </c>
      <c r="AO3" s="1">
        <v>19.239999999999998</v>
      </c>
      <c r="AP3" s="11"/>
      <c r="AQ3" s="1">
        <f>[1]NO2!$F$24</f>
        <v>15.81</v>
      </c>
      <c r="AR3" s="1" t="s">
        <v>5</v>
      </c>
    </row>
    <row r="4" spans="1:44" x14ac:dyDescent="0.25">
      <c r="A4" s="1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>
        <v>43</v>
      </c>
      <c r="V4" s="1">
        <v>44</v>
      </c>
      <c r="W4" s="1">
        <v>46</v>
      </c>
      <c r="X4" s="1">
        <v>45</v>
      </c>
      <c r="Y4" s="1">
        <v>47</v>
      </c>
      <c r="Z4" s="1">
        <v>45</v>
      </c>
      <c r="AA4" s="1">
        <v>40</v>
      </c>
      <c r="AB4" s="1">
        <v>41</v>
      </c>
      <c r="AC4" s="1">
        <v>41</v>
      </c>
      <c r="AD4" s="1">
        <v>39.14</v>
      </c>
      <c r="AE4" s="1">
        <v>38.97</v>
      </c>
      <c r="AF4" s="1">
        <v>34.81</v>
      </c>
      <c r="AG4" s="1">
        <v>34.67</v>
      </c>
      <c r="AH4" s="1">
        <v>34.35</v>
      </c>
      <c r="AI4" s="1">
        <v>30.64</v>
      </c>
      <c r="AJ4" s="1">
        <v>30.82</v>
      </c>
      <c r="AK4" s="1">
        <v>28.02</v>
      </c>
      <c r="AL4" s="1">
        <v>25.11</v>
      </c>
      <c r="AM4" s="1">
        <v>22.81</v>
      </c>
      <c r="AN4" s="1">
        <v>20.14</v>
      </c>
      <c r="AO4" s="1">
        <v>20.440000000000001</v>
      </c>
      <c r="AP4" s="1">
        <v>19.100000000000001</v>
      </c>
      <c r="AQ4" s="1">
        <f>[1]NO2!$F$38</f>
        <v>17.54</v>
      </c>
      <c r="AR4" s="1" t="s">
        <v>7</v>
      </c>
    </row>
    <row r="5" spans="1:44" x14ac:dyDescent="0.25">
      <c r="A5" s="1" t="s">
        <v>8</v>
      </c>
      <c r="B5" s="2"/>
      <c r="C5" s="2"/>
      <c r="D5" s="2"/>
      <c r="E5" s="2"/>
      <c r="F5" s="2"/>
      <c r="G5" s="2"/>
      <c r="H5" s="1">
        <v>48</v>
      </c>
      <c r="I5" s="1">
        <v>39</v>
      </c>
      <c r="J5" s="1">
        <v>35</v>
      </c>
      <c r="K5" s="1">
        <v>42</v>
      </c>
      <c r="L5" s="1">
        <v>37</v>
      </c>
      <c r="M5" s="1">
        <v>37</v>
      </c>
      <c r="N5" s="1">
        <v>35</v>
      </c>
      <c r="O5" s="1">
        <v>34.01</v>
      </c>
      <c r="P5" s="1">
        <v>34.01</v>
      </c>
      <c r="Q5" s="1">
        <v>36</v>
      </c>
      <c r="R5" s="1">
        <v>32</v>
      </c>
      <c r="S5" s="1">
        <v>33</v>
      </c>
      <c r="T5" s="1">
        <v>31</v>
      </c>
      <c r="U5" s="1">
        <v>31</v>
      </c>
      <c r="V5" s="1">
        <v>37</v>
      </c>
      <c r="W5" s="1">
        <v>35</v>
      </c>
      <c r="X5" s="1">
        <v>32</v>
      </c>
      <c r="Y5" s="1">
        <v>31</v>
      </c>
      <c r="Z5" s="1">
        <v>34</v>
      </c>
      <c r="AA5" s="1">
        <v>32</v>
      </c>
      <c r="AB5" s="1">
        <v>29</v>
      </c>
      <c r="AC5" s="1">
        <v>31</v>
      </c>
      <c r="AD5" s="1">
        <v>31.53</v>
      </c>
      <c r="AE5" s="1">
        <v>25.43</v>
      </c>
      <c r="AF5" s="1">
        <v>26.31</v>
      </c>
      <c r="AG5" s="1">
        <v>27.41</v>
      </c>
      <c r="AH5" s="1">
        <v>23.19</v>
      </c>
      <c r="AI5" s="1">
        <v>15.62</v>
      </c>
      <c r="AJ5" s="2"/>
      <c r="AK5" s="2"/>
      <c r="AL5" s="2"/>
      <c r="AM5" s="2"/>
      <c r="AN5" s="2"/>
      <c r="AO5" s="2"/>
      <c r="AP5" s="2"/>
      <c r="AQ5" s="1"/>
      <c r="AR5" s="1" t="s">
        <v>9</v>
      </c>
    </row>
    <row r="6" spans="1:44" x14ac:dyDescent="0.25">
      <c r="A6" s="1" t="s">
        <v>10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1">
        <v>19.47</v>
      </c>
      <c r="AK6" s="1">
        <v>18.21</v>
      </c>
      <c r="AL6" s="1">
        <v>16.899999999999999</v>
      </c>
      <c r="AM6" s="1">
        <v>14.6</v>
      </c>
      <c r="AN6" s="1">
        <v>11.9</v>
      </c>
      <c r="AO6" s="1">
        <v>12.06</v>
      </c>
      <c r="AP6" s="1">
        <v>12.1</v>
      </c>
      <c r="AQ6" s="1">
        <f>[1]NO2!$F$58</f>
        <v>9.91</v>
      </c>
      <c r="AR6" s="1" t="s">
        <v>11</v>
      </c>
    </row>
    <row r="7" spans="1:44" x14ac:dyDescent="0.25">
      <c r="A7" s="1" t="s">
        <v>12</v>
      </c>
      <c r="B7" s="2"/>
      <c r="C7" s="1">
        <v>41</v>
      </c>
      <c r="D7" s="1">
        <v>42</v>
      </c>
      <c r="E7" s="1">
        <v>40</v>
      </c>
      <c r="F7" s="1">
        <v>42</v>
      </c>
      <c r="G7" s="1">
        <v>40</v>
      </c>
      <c r="H7" s="1">
        <v>49</v>
      </c>
      <c r="I7" s="1">
        <v>44</v>
      </c>
      <c r="J7" s="1">
        <v>36</v>
      </c>
      <c r="K7" s="1">
        <v>41</v>
      </c>
      <c r="L7" s="1">
        <v>39</v>
      </c>
      <c r="M7" s="1">
        <v>39</v>
      </c>
      <c r="N7" s="1">
        <v>36</v>
      </c>
      <c r="O7" s="1">
        <v>37.36</v>
      </c>
      <c r="P7" s="1">
        <v>37.61</v>
      </c>
      <c r="Q7" s="1">
        <v>34</v>
      </c>
      <c r="R7" s="1">
        <v>34</v>
      </c>
      <c r="S7" s="1">
        <v>40</v>
      </c>
      <c r="T7" s="1">
        <v>35</v>
      </c>
      <c r="U7" s="1">
        <v>35</v>
      </c>
      <c r="V7" s="1">
        <v>33</v>
      </c>
      <c r="W7" s="1">
        <v>35</v>
      </c>
      <c r="X7" s="1">
        <v>35</v>
      </c>
      <c r="Y7" s="1">
        <v>40</v>
      </c>
      <c r="Z7" s="1">
        <v>43</v>
      </c>
      <c r="AA7" s="1">
        <v>34</v>
      </c>
      <c r="AB7" s="1">
        <v>40</v>
      </c>
      <c r="AC7" s="1">
        <v>41</v>
      </c>
      <c r="AD7" s="1">
        <v>38.49</v>
      </c>
      <c r="AE7" s="1">
        <v>30.63</v>
      </c>
      <c r="AF7" s="1">
        <v>30.46</v>
      </c>
      <c r="AG7" s="1">
        <v>32.4</v>
      </c>
      <c r="AH7" s="1">
        <v>32.200000000000003</v>
      </c>
      <c r="AI7" s="2"/>
      <c r="AJ7" s="2"/>
      <c r="AK7" s="2"/>
      <c r="AL7" s="2"/>
      <c r="AM7" s="2"/>
      <c r="AN7" s="1">
        <v>18.22</v>
      </c>
      <c r="AO7" s="1">
        <v>20.03</v>
      </c>
      <c r="AP7" s="1">
        <v>16.100000000000001</v>
      </c>
      <c r="AQ7" s="1">
        <f>[1]NO2!$F$68</f>
        <v>15</v>
      </c>
      <c r="AR7" s="1" t="s">
        <v>13</v>
      </c>
    </row>
    <row r="8" spans="1:44" x14ac:dyDescent="0.25">
      <c r="A8" s="1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>
        <v>28.52</v>
      </c>
      <c r="P8" s="1">
        <v>29.57</v>
      </c>
      <c r="Q8" s="1">
        <v>28</v>
      </c>
      <c r="R8" s="1">
        <v>24</v>
      </c>
      <c r="S8" s="1">
        <v>25</v>
      </c>
      <c r="T8" s="1">
        <v>21</v>
      </c>
      <c r="U8" s="1">
        <v>22</v>
      </c>
      <c r="V8" s="1">
        <v>20</v>
      </c>
      <c r="W8" s="1">
        <v>23</v>
      </c>
      <c r="X8" s="1">
        <v>22</v>
      </c>
      <c r="Y8" s="1">
        <v>23</v>
      </c>
      <c r="Z8" s="1">
        <v>25</v>
      </c>
      <c r="AA8" s="1">
        <v>19</v>
      </c>
      <c r="AB8" s="1">
        <v>20</v>
      </c>
      <c r="AC8" s="1">
        <v>18</v>
      </c>
      <c r="AD8" s="1">
        <v>17.168884248331199</v>
      </c>
      <c r="AE8" s="1">
        <v>17.82</v>
      </c>
      <c r="AF8" s="1">
        <v>16.66</v>
      </c>
      <c r="AG8" s="1">
        <v>16.25</v>
      </c>
      <c r="AH8" s="1">
        <v>16.489999999999998</v>
      </c>
      <c r="AI8" s="1">
        <v>15.71</v>
      </c>
      <c r="AJ8" s="1">
        <v>14.71</v>
      </c>
      <c r="AK8" s="1">
        <v>15.55</v>
      </c>
      <c r="AL8" s="1">
        <v>13.2</v>
      </c>
      <c r="AM8" s="1">
        <v>11.94</v>
      </c>
      <c r="AN8" s="1">
        <v>8.9600000000000009</v>
      </c>
      <c r="AO8" s="1">
        <v>9.8000000000000007</v>
      </c>
      <c r="AP8" s="1">
        <v>9.5</v>
      </c>
      <c r="AQ8" s="1">
        <f>[1]NO2!$F$83</f>
        <v>7.81</v>
      </c>
      <c r="AR8" s="1" t="s">
        <v>15</v>
      </c>
    </row>
    <row r="9" spans="1:44" x14ac:dyDescent="0.25">
      <c r="A9" s="1" t="s">
        <v>16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1">
        <v>26</v>
      </c>
      <c r="W9" s="1">
        <v>27</v>
      </c>
      <c r="X9" s="1">
        <v>23</v>
      </c>
      <c r="Y9" s="1">
        <v>22</v>
      </c>
      <c r="Z9" s="1">
        <v>21</v>
      </c>
      <c r="AA9" s="1">
        <v>19</v>
      </c>
      <c r="AB9" s="1">
        <v>19</v>
      </c>
      <c r="AC9" s="1">
        <v>19</v>
      </c>
      <c r="AD9" s="1">
        <v>20.578493533842199</v>
      </c>
      <c r="AE9" s="1">
        <v>20.46</v>
      </c>
      <c r="AF9" s="1">
        <v>17.309999999999999</v>
      </c>
      <c r="AG9" s="1">
        <v>19.14</v>
      </c>
      <c r="AH9" s="1">
        <v>14.59</v>
      </c>
      <c r="AI9" s="1">
        <v>13.31</v>
      </c>
      <c r="AJ9" s="1">
        <v>14.31</v>
      </c>
      <c r="AK9" s="1">
        <v>11.9</v>
      </c>
      <c r="AL9" s="1">
        <v>12.24</v>
      </c>
      <c r="AM9" s="1">
        <v>11.37</v>
      </c>
      <c r="AN9" s="1">
        <v>9.2799999999999994</v>
      </c>
      <c r="AO9" s="1">
        <v>9.3000000000000007</v>
      </c>
      <c r="AP9" s="1">
        <v>9.1</v>
      </c>
      <c r="AQ9" s="1">
        <f>[1]NO2!$F$176</f>
        <v>8.0299999999999994</v>
      </c>
      <c r="AR9" s="1" t="s">
        <v>17</v>
      </c>
    </row>
    <row r="10" spans="1:44" x14ac:dyDescent="0.25">
      <c r="A10" s="1" t="s">
        <v>18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>
        <v>19</v>
      </c>
      <c r="R10" s="1">
        <v>17</v>
      </c>
      <c r="S10" s="1">
        <v>18</v>
      </c>
      <c r="T10" s="1">
        <v>17</v>
      </c>
      <c r="U10" s="1">
        <v>16</v>
      </c>
      <c r="V10" s="1">
        <v>17</v>
      </c>
      <c r="W10" s="1">
        <v>18</v>
      </c>
      <c r="X10" s="2"/>
      <c r="Y10" s="1">
        <v>18</v>
      </c>
      <c r="Z10" s="1">
        <v>19</v>
      </c>
      <c r="AA10" s="1">
        <v>16</v>
      </c>
      <c r="AB10" s="1">
        <v>17</v>
      </c>
      <c r="AC10" s="1">
        <v>17</v>
      </c>
      <c r="AD10" s="1">
        <v>15.513906804641699</v>
      </c>
      <c r="AE10" s="1">
        <v>13.26</v>
      </c>
      <c r="AF10" s="1">
        <v>13.17</v>
      </c>
      <c r="AG10" s="1">
        <v>13.4</v>
      </c>
      <c r="AH10" s="1">
        <v>12.95</v>
      </c>
      <c r="AI10" s="1">
        <v>11.56</v>
      </c>
      <c r="AJ10" s="1">
        <v>12.88</v>
      </c>
      <c r="AK10" s="1">
        <v>11.35</v>
      </c>
      <c r="AL10" s="1">
        <v>11.35</v>
      </c>
      <c r="AM10" s="1">
        <v>10.220000000000001</v>
      </c>
      <c r="AN10" s="1">
        <v>8.27</v>
      </c>
      <c r="AO10" s="1">
        <v>8.52</v>
      </c>
      <c r="AP10" s="1">
        <v>8.1</v>
      </c>
      <c r="AQ10" s="1">
        <f>[1]NO2!$F$120</f>
        <v>7.14</v>
      </c>
      <c r="AR10" s="1" t="s">
        <v>19</v>
      </c>
    </row>
    <row r="11" spans="1:44" x14ac:dyDescent="0.25">
      <c r="A11" s="1" t="s">
        <v>20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>
        <v>23</v>
      </c>
      <c r="R11" s="1">
        <v>19</v>
      </c>
      <c r="S11" s="1">
        <v>20</v>
      </c>
      <c r="T11" s="1">
        <v>17</v>
      </c>
      <c r="U11" s="1">
        <v>18</v>
      </c>
      <c r="V11" s="1">
        <v>18</v>
      </c>
      <c r="W11" s="1">
        <v>20</v>
      </c>
      <c r="X11" s="1">
        <v>18</v>
      </c>
      <c r="Y11" s="1">
        <v>18</v>
      </c>
      <c r="Z11" s="1">
        <v>18</v>
      </c>
      <c r="AA11" s="1">
        <v>17</v>
      </c>
      <c r="AB11" s="1">
        <v>16</v>
      </c>
      <c r="AC11" s="1">
        <v>16</v>
      </c>
      <c r="AD11" s="1">
        <v>17.809999999999999</v>
      </c>
      <c r="AE11" s="1">
        <v>15.76</v>
      </c>
      <c r="AF11" s="1">
        <v>12.91</v>
      </c>
      <c r="AG11" s="1">
        <v>13.86</v>
      </c>
      <c r="AH11" s="1">
        <v>14.18</v>
      </c>
      <c r="AI11" s="1">
        <v>11.1</v>
      </c>
      <c r="AJ11" s="1">
        <v>10.56</v>
      </c>
      <c r="AK11" s="1">
        <v>9.86</v>
      </c>
      <c r="AL11" s="1">
        <v>10.7</v>
      </c>
      <c r="AM11" s="1">
        <v>9.9</v>
      </c>
      <c r="AN11" s="1">
        <v>8.77</v>
      </c>
      <c r="AO11" s="1">
        <v>7.4</v>
      </c>
      <c r="AP11" s="1">
        <v>6.4</v>
      </c>
      <c r="AQ11" s="1">
        <f>[1]NO2!$F$105</f>
        <v>5.0599999999999996</v>
      </c>
      <c r="AR11" s="1" t="s">
        <v>21</v>
      </c>
    </row>
    <row r="12" spans="1:44" x14ac:dyDescent="0.25">
      <c r="A12" s="1" t="s">
        <v>22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">
        <v>15</v>
      </c>
      <c r="M12" s="1">
        <v>15</v>
      </c>
      <c r="N12" s="1">
        <v>12</v>
      </c>
      <c r="O12" s="1">
        <v>13.5</v>
      </c>
      <c r="P12" s="1">
        <v>15.05</v>
      </c>
      <c r="Q12" s="1">
        <v>15</v>
      </c>
      <c r="R12" s="1">
        <v>11</v>
      </c>
      <c r="S12" s="1">
        <v>12</v>
      </c>
      <c r="T12" s="1">
        <v>12</v>
      </c>
      <c r="U12" s="1">
        <v>10</v>
      </c>
      <c r="V12" s="1">
        <v>12</v>
      </c>
      <c r="W12" s="1">
        <v>12</v>
      </c>
      <c r="X12" s="1">
        <v>11</v>
      </c>
      <c r="Y12" s="1">
        <v>12</v>
      </c>
      <c r="Z12" s="1">
        <v>12</v>
      </c>
      <c r="AA12" s="1">
        <v>9</v>
      </c>
      <c r="AB12" s="1">
        <v>11</v>
      </c>
      <c r="AC12" s="1">
        <v>10</v>
      </c>
      <c r="AD12" s="1">
        <v>10.583694039778401</v>
      </c>
      <c r="AE12" s="1">
        <v>9.25</v>
      </c>
      <c r="AF12" s="1">
        <v>9.2200000000000006</v>
      </c>
      <c r="AG12" s="1">
        <v>9.1</v>
      </c>
      <c r="AH12" s="1">
        <v>8.7200000000000006</v>
      </c>
      <c r="AI12" s="1">
        <v>7.6</v>
      </c>
      <c r="AJ12" s="1">
        <v>7.43</v>
      </c>
      <c r="AK12" s="1">
        <v>6.81</v>
      </c>
      <c r="AL12" s="1">
        <v>7.55</v>
      </c>
      <c r="AM12" s="1">
        <v>6.5</v>
      </c>
      <c r="AN12" s="1">
        <v>5.39</v>
      </c>
      <c r="AO12" s="1">
        <v>5.31</v>
      </c>
      <c r="AP12" s="1">
        <v>5</v>
      </c>
      <c r="AQ12" s="1">
        <f>[1]NO2!$F$165</f>
        <v>4.72</v>
      </c>
      <c r="AR12" s="1" t="s">
        <v>23</v>
      </c>
    </row>
    <row r="13" spans="1:44" x14ac:dyDescent="0.25">
      <c r="A13" s="1" t="s">
        <v>24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>
        <v>9.26</v>
      </c>
      <c r="P13" s="1">
        <v>12.82</v>
      </c>
      <c r="Q13" s="1">
        <v>12</v>
      </c>
      <c r="R13" s="1">
        <v>11</v>
      </c>
      <c r="S13" s="1">
        <v>9</v>
      </c>
      <c r="T13" s="1">
        <v>5</v>
      </c>
      <c r="U13" s="1">
        <v>8</v>
      </c>
      <c r="V13" s="1">
        <v>9</v>
      </c>
      <c r="W13" s="1">
        <v>10</v>
      </c>
      <c r="X13" s="1">
        <v>8</v>
      </c>
      <c r="Y13" s="1">
        <v>10</v>
      </c>
      <c r="Z13" s="1">
        <v>10</v>
      </c>
      <c r="AA13" s="1">
        <v>9</v>
      </c>
      <c r="AB13" s="1">
        <v>9</v>
      </c>
      <c r="AC13" s="1">
        <v>9</v>
      </c>
      <c r="AD13" s="1">
        <v>7.88783668903561</v>
      </c>
      <c r="AE13" s="1">
        <v>10.119999999999999</v>
      </c>
      <c r="AF13" s="1">
        <v>8.0500000000000007</v>
      </c>
      <c r="AG13" s="1">
        <v>7.44</v>
      </c>
      <c r="AH13" s="1">
        <v>8.25</v>
      </c>
      <c r="AI13" s="1">
        <v>7.42</v>
      </c>
      <c r="AJ13" s="1">
        <v>8.06</v>
      </c>
      <c r="AK13" s="1">
        <v>7.05</v>
      </c>
      <c r="AL13" s="1">
        <v>7.1</v>
      </c>
      <c r="AM13" s="1">
        <v>7.15</v>
      </c>
      <c r="AN13" s="1">
        <v>6.33</v>
      </c>
      <c r="AO13" s="1">
        <v>5.95</v>
      </c>
      <c r="AP13" s="1">
        <v>6.1</v>
      </c>
      <c r="AQ13" s="1">
        <f>[1]NO2!$F$135</f>
        <v>5.4</v>
      </c>
      <c r="AR13" s="1" t="s">
        <v>25</v>
      </c>
    </row>
    <row r="14" spans="1:44" x14ac:dyDescent="0.25">
      <c r="A14" s="1" t="s">
        <v>26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"/>
      <c r="AE14" s="4"/>
      <c r="AF14" s="2"/>
      <c r="AG14" s="2"/>
      <c r="AH14" s="1"/>
      <c r="AI14" s="5">
        <v>12.37</v>
      </c>
      <c r="AJ14" s="6">
        <v>13.13</v>
      </c>
      <c r="AK14" s="7">
        <v>13.35</v>
      </c>
      <c r="AL14" s="7">
        <v>11.91</v>
      </c>
      <c r="AM14" s="1">
        <f>[2]NO2!$F$141</f>
        <v>11.54</v>
      </c>
      <c r="AN14" s="8">
        <v>8.7200000000000006</v>
      </c>
      <c r="AO14" s="9"/>
      <c r="AP14" s="10">
        <f>[3]NO2_NOx!$D$18</f>
        <v>9.5165963766249835</v>
      </c>
      <c r="AQ14" s="1">
        <f>[1]NO2!$F$188</f>
        <v>8.0299999999999994</v>
      </c>
      <c r="AR14" s="1"/>
    </row>
    <row r="15" spans="1:44" x14ac:dyDescent="0.25">
      <c r="A15" s="1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1">
        <f>[2]NO2!$F156</f>
        <v>6</v>
      </c>
      <c r="AB15" s="11">
        <f>[2]NO2!$F157</f>
        <v>5.66</v>
      </c>
      <c r="AC15" s="11">
        <f>[2]NO2!$F158</f>
        <v>6.98</v>
      </c>
      <c r="AD15" s="11">
        <f>[2]NO2!$F159</f>
        <v>8.2100000000000009</v>
      </c>
      <c r="AE15" s="11">
        <f>[2]NO2!$F160</f>
        <v>7.89</v>
      </c>
      <c r="AF15" s="11">
        <f>[2]NO2!$F161</f>
        <v>5.0999999999999996</v>
      </c>
      <c r="AG15" s="11">
        <f>[2]NO2!$F162</f>
        <v>6.8</v>
      </c>
      <c r="AH15" s="11">
        <f>[2]NO2!$F163</f>
        <v>7.91</v>
      </c>
      <c r="AI15" s="11">
        <f>[2]NO2!$F164</f>
        <v>4.4000000000000004</v>
      </c>
      <c r="AJ15" s="11">
        <f>[2]NO2!$F165</f>
        <v>4.82</v>
      </c>
      <c r="AK15" s="11">
        <f>[2]NO2!$F166</f>
        <v>4.09</v>
      </c>
      <c r="AL15" s="11">
        <f>[2]NO2!$F167</f>
        <v>4.9800000000000004</v>
      </c>
      <c r="AM15" s="11">
        <f>[2]NO2!$F168</f>
        <v>4.42</v>
      </c>
      <c r="AN15" s="12">
        <v>3.57</v>
      </c>
      <c r="AO15" s="12">
        <f>[4]NO2_NOx!$B$19</f>
        <v>3.71</v>
      </c>
      <c r="AP15" s="13">
        <f>[3]NO2_NOx!$D$20</f>
        <v>3.4527000258431286</v>
      </c>
      <c r="AQ15" s="11">
        <f>[1]NO2!$F$222</f>
        <v>3.23</v>
      </c>
      <c r="AR15" s="1"/>
    </row>
    <row r="16" spans="1:44" x14ac:dyDescent="0.25">
      <c r="A16" s="1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1">
        <f>[2]NO2!$F143</f>
        <v>6.99</v>
      </c>
      <c r="AC16" s="11">
        <f>[2]NO2!$F144</f>
        <v>5.4</v>
      </c>
      <c r="AD16" s="11">
        <f>[2]NO2!$F145</f>
        <v>4.3600000000000003</v>
      </c>
      <c r="AE16" s="11">
        <f>[2]NO2!$F146</f>
        <v>4.79</v>
      </c>
      <c r="AF16" s="11">
        <f>[2]NO2!$F147</f>
        <v>4.03</v>
      </c>
      <c r="AG16" s="11">
        <f>[2]NO2!$F148</f>
        <v>3.51</v>
      </c>
      <c r="AH16" s="11"/>
      <c r="AI16" s="11">
        <f>[2]NO2!$F150</f>
        <v>3.89</v>
      </c>
      <c r="AJ16" s="11">
        <f>[2]NO2!$F151</f>
        <v>4.17</v>
      </c>
      <c r="AK16" s="11">
        <f>[2]NO2!$F152</f>
        <v>3.62</v>
      </c>
      <c r="AL16" s="11">
        <f>[2]NO2!$F153</f>
        <v>4.41</v>
      </c>
      <c r="AM16" s="11">
        <f>[2]NO2!$F154</f>
        <v>4.21</v>
      </c>
      <c r="AN16" s="12">
        <v>3.19</v>
      </c>
      <c r="AO16" s="12">
        <f>[4]NO2_NOx!$B$22</f>
        <v>3.32</v>
      </c>
      <c r="AP16" s="13">
        <f>[3]NO2_NOx!$D$23</f>
        <v>2.9233556369285369</v>
      </c>
      <c r="AQ16" s="11">
        <f>[1]NO2!$F$204</f>
        <v>2.52</v>
      </c>
      <c r="AR16" s="1"/>
    </row>
    <row r="17" spans="1:4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x14ac:dyDescent="0.25">
      <c r="A19" s="1" t="s">
        <v>29</v>
      </c>
      <c r="B19" s="1" t="s">
        <v>30</v>
      </c>
      <c r="C19" s="1" t="s">
        <v>31</v>
      </c>
      <c r="D19" s="1" t="s">
        <v>32</v>
      </c>
      <c r="E19" s="1"/>
      <c r="F19" s="1"/>
      <c r="G19" s="1"/>
      <c r="H19" s="1"/>
      <c r="I19" s="1"/>
      <c r="J19" s="1"/>
      <c r="K19" s="1"/>
      <c r="L19" s="1" t="s">
        <v>33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32" spans="1:44" x14ac:dyDescent="0.25">
      <c r="AQ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Luftforurening med NOx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Duygu Erdölek</dc:creator>
  <cp:lastModifiedBy>Duygu Erdölek</cp:lastModifiedBy>
  <dcterms:created xsi:type="dcterms:W3CDTF">2025-04-04T09:12:34Z</dcterms:created>
  <dcterms:modified xsi:type="dcterms:W3CDTF">2025-04-04T13:00:11Z</dcterms:modified>
</cp:coreProperties>
</file>