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039392\Desktop\"/>
    </mc:Choice>
  </mc:AlternateContent>
  <bookViews>
    <workbookView xWindow="480" yWindow="120" windowWidth="18192" windowHeight="12336"/>
  </bookViews>
  <sheets>
    <sheet name="RS (2)" sheetId="1" r:id="rId1"/>
  </sheets>
  <calcPr calcId="162913"/>
</workbook>
</file>

<file path=xl/calcChain.xml><?xml version="1.0" encoding="utf-8"?>
<calcChain xmlns="http://schemas.openxmlformats.org/spreadsheetml/2006/main">
  <c r="AM4" i="1" l="1"/>
  <c r="AN4" i="1"/>
  <c r="AO4" i="1"/>
  <c r="AP4" i="1"/>
  <c r="AQ4" i="1"/>
  <c r="AL19" i="1"/>
  <c r="AA48" i="1"/>
  <c r="AR4" i="1" l="1"/>
</calcChain>
</file>

<file path=xl/sharedStrings.xml><?xml version="1.0" encoding="utf-8"?>
<sst xmlns="http://schemas.openxmlformats.org/spreadsheetml/2006/main" count="1301" uniqueCount="452">
  <si>
    <t>Der rapporteret at lokaliteten har modtaget dagrenovation. Der er i perioden 1991-1997 målt for metan gas flere gange. Max koncentration er 33 pct. Det anbefales at der udføres baseline målinger på lokaliteten.</t>
  </si>
  <si>
    <t>God</t>
  </si>
  <si>
    <t>Rekreativit område</t>
  </si>
  <si>
    <t>Græs/træer</t>
  </si>
  <si>
    <t>Meget lille plads midt i bolig område</t>
  </si>
  <si>
    <t>Middel</t>
  </si>
  <si>
    <t>Stof: Lossepladsgas</t>
  </si>
  <si>
    <t>RS</t>
  </si>
  <si>
    <t xml:space="preserve"> Offentlig</t>
  </si>
  <si>
    <t xml:space="preserve"> Rekreativt areal og skov, Kontor og erhverv</t>
  </si>
  <si>
    <t>NEJ</t>
  </si>
  <si>
    <t>JA</t>
  </si>
  <si>
    <t>Lossepladsperkolat</t>
  </si>
  <si>
    <t>NULL</t>
  </si>
  <si>
    <t>90.02.10 Indsamling af affald</t>
  </si>
  <si>
    <t>Losseplads</t>
  </si>
  <si>
    <t>6089329.3</t>
  </si>
  <si>
    <t>544978.4</t>
  </si>
  <si>
    <t>Skolevej 12 , 6400 Sønderborg</t>
  </si>
  <si>
    <t>V2-kortlagt</t>
  </si>
  <si>
    <t>Losseplads, Nørretoft</t>
  </si>
  <si>
    <t>533-05702</t>
  </si>
  <si>
    <t>Der er deponeret dagrenovation og gas undersøgelsen fra 2001 viser at man finder op til 57 pct. Metan på lokaliteten. Det anbefales derfor at der udføres baseline målinger på lokaliteten.</t>
  </si>
  <si>
    <t>Ubenyttet</t>
  </si>
  <si>
    <t>Krat/buske</t>
  </si>
  <si>
    <t>Lille men ser fin ud</t>
  </si>
  <si>
    <t>Stof: Lossepladsperkolat</t>
  </si>
  <si>
    <t xml:space="preserve"> Ubenyttet</t>
  </si>
  <si>
    <t>Lossepladsgas</t>
  </si>
  <si>
    <t>90.02.20 Drift af affaldsbehandlingsanlæg</t>
  </si>
  <si>
    <t>Aktiviteter vedr. jord og affald</t>
  </si>
  <si>
    <t>6155970.0</t>
  </si>
  <si>
    <t>538299.0</t>
  </si>
  <si>
    <t>Taulov Engvej 9 , 7000 Fredericia</t>
  </si>
  <si>
    <t>Tidl. losseplads, Taulov Engvej 9</t>
  </si>
  <si>
    <t>607-00007</t>
  </si>
  <si>
    <t>Der er en lidt begrænset estimat af affaldets sammensætning, men det er beskrevet som bestående af husholdningsaffald. Der er et godt estimat af volumen.Der er ikke udført en gas undersøgelse, og kun udtaget prøver i grundvandt i forbindelse med div. vandværker. Der er enkelte vandprøver hvor det er vanskeligt at afklare hvor de er udtaget.</t>
  </si>
  <si>
    <t>Middel 1 Ringe data</t>
  </si>
  <si>
    <t>træer</t>
  </si>
  <si>
    <t>Dårligt tilgængelit ligger inde på mark uden vejforbindelse, Lille plads</t>
  </si>
  <si>
    <t xml:space="preserve"> Andet</t>
  </si>
  <si>
    <t>6091660.0</t>
  </si>
  <si>
    <t>492108.0</t>
  </si>
  <si>
    <t>Washingtonvej , 6270 Tønder</t>
  </si>
  <si>
    <t>ABILD LOSSEPLADS</t>
  </si>
  <si>
    <t>541-05706</t>
  </si>
  <si>
    <t>Ukendt</t>
  </si>
  <si>
    <t>Der foreligger ikke en egentlig undersøgelse.</t>
  </si>
  <si>
    <t>Krat/træer</t>
  </si>
  <si>
    <t>Ligger noget fra vejen lille plads</t>
  </si>
  <si>
    <t>6132570.0</t>
  </si>
  <si>
    <t>503453.0</t>
  </si>
  <si>
    <t>Hundebølvej , 6630 Rødding</t>
  </si>
  <si>
    <t>Tidl. Losseplads - Hundebølvej</t>
  </si>
  <si>
    <t>527-05712</t>
  </si>
  <si>
    <t>Der er en rigtig god beskrivelse af affaldets sammensætning og men det har ikke været muligt at finde en boring som representerer perkolatets sammensætning på trods af at der er udtaget mange vandprøver. Det er beskrevet at der bl.a.a er deponeret en del dagrenovation. Der er ikke udtaget gas prøver.</t>
  </si>
  <si>
    <t>Træer</t>
  </si>
  <si>
    <t>Ser ok ud</t>
  </si>
  <si>
    <t xml:space="preserve"> Andet, Fyld- og losseplads</t>
  </si>
  <si>
    <t>6123790.0</t>
  </si>
  <si>
    <t>516766.0</t>
  </si>
  <si>
    <t>Jegerupvej  1, 6500 Vojens</t>
  </si>
  <si>
    <t>Losseplads - Hørløkke</t>
  </si>
  <si>
    <t>543-05703</t>
  </si>
  <si>
    <t>Der er deponeret dagrenovation, men der mangler prøver i perkolatet eller af gas for at kunne konkludere om lokaliteten er relevant.</t>
  </si>
  <si>
    <t>Ubenyttet/rekreativt</t>
  </si>
  <si>
    <t>Krat</t>
  </si>
  <si>
    <t xml:space="preserve"> Offentlig, Offentlig, Offentlig, Offentlig</t>
  </si>
  <si>
    <t xml:space="preserve"> Parkeringsplads, vejanlæg, oplagsplads, Ikke oplyst, Andet, Alment tilgængeligt område</t>
  </si>
  <si>
    <t>6086747.9</t>
  </si>
  <si>
    <t>546648.3</t>
  </si>
  <si>
    <t>Hørtoftvej 10C, 6400 Sønderborg</t>
  </si>
  <si>
    <t>Tidl. Losseplads - Ragebøl</t>
  </si>
  <si>
    <t>537-05704</t>
  </si>
  <si>
    <t>Der er en utilstrækkelig beskrivelse af affaldets sammensætning, men det er nævnt at der ikke er deponeret husholdningsaffald. Der er udtaget 4 gasprøver i  1998 og 1999 hvor metan koncentratione en 0 pct.   Det er muligt at undersøgelsen ikke er helt tilstrækkelig, men det vurdres at der er lille sandsynelighed for at pladsen er ideel. Det anbefales derfor ikke at der fremsøges ydreliggere information.</t>
  </si>
  <si>
    <t>Ikke egnet</t>
  </si>
  <si>
    <t>Ser ok ud men tæt på beboelse</t>
  </si>
  <si>
    <t xml:space="preserve"> Offentlig, Offentlig</t>
  </si>
  <si>
    <t xml:space="preserve"> Andet, Alment tilgængeligt område, Andre institutioner, Ikke oplyst, Institution</t>
  </si>
  <si>
    <t>6084777.5</t>
  </si>
  <si>
    <t>539788.2</t>
  </si>
  <si>
    <t xml:space="preserve">Skovgade 21A  </t>
  </si>
  <si>
    <t>Losseplads - Bjerget</t>
  </si>
  <si>
    <t>507-05704</t>
  </si>
  <si>
    <t>Der er deponeret dagrenovation, men da der er udført en gas undersøgese på den nordlige del af lokalitetn som viser at der ikke produceres gas, vurderes det at lokaliteten ikke er egnet.</t>
  </si>
  <si>
    <t>Træer/buske</t>
  </si>
  <si>
    <t>Mindre plads tæt på beboelse</t>
  </si>
  <si>
    <t xml:space="preserve"> Andet, Andet</t>
  </si>
  <si>
    <t>6102780.0</t>
  </si>
  <si>
    <t>495468.0</t>
  </si>
  <si>
    <t>Møllevej , 6240 Løgumkloster</t>
  </si>
  <si>
    <t>Tidl. Losseplads Møllevej, Løgumgårde</t>
  </si>
  <si>
    <t>521-05714</t>
  </si>
  <si>
    <t>Der er rapporteret at der er deponeret husholdningsaffald på lokaliteten. Der er udtaget vandprøver i kanten af lossepladsen, der er ingen beskrivelse af filterets placering. Prøverne ligger i den lave ender for de fleste organiske parametre, men ammonium værdierne er relativt høje. Selve lokaliteten er derfor middel men pga. cross banen vurderes det i tillæg at der er udfordrende forhold omkring lokaliteten.</t>
  </si>
  <si>
    <t>Middel 3 Fysiske forhold</t>
  </si>
  <si>
    <t>Cross bane?</t>
  </si>
  <si>
    <t>Græs/buske/træer</t>
  </si>
  <si>
    <t>Cross bane</t>
  </si>
  <si>
    <t xml:space="preserve"> Ubenyttet, Andet, Rekreativt areal og skov</t>
  </si>
  <si>
    <t>6085000.0</t>
  </si>
  <si>
    <t>496528.0</t>
  </si>
  <si>
    <t>Sædholm , 6270 Tønder</t>
  </si>
  <si>
    <t>Losseplads - Sædholm</t>
  </si>
  <si>
    <t>541-05703</t>
  </si>
  <si>
    <t>Der er deponeret dagrenovation og rester fra et gaveri. Der målt meget højt indhold af organsike perkolat indikatorer og ammonium i perkolatet og der er målt op til 18,4 pct metan i gassen. Gas målingen er i området middel, men da de andre indikatorer er stærke får pladsen status god.</t>
  </si>
  <si>
    <t>Ser ok ud lidt træer</t>
  </si>
  <si>
    <t xml:space="preserve"> Andre institutioner, Ikke oplyst, Landbrug, Parcel- og rækkehuse, Kontor og erhverv</t>
  </si>
  <si>
    <t>6108650.0</t>
  </si>
  <si>
    <t>579819.0</t>
  </si>
  <si>
    <t>Rallebæksgyden , 5600 Faaborg</t>
  </si>
  <si>
    <t>Rallebæksgyden Losseplads</t>
  </si>
  <si>
    <t>431-00006</t>
  </si>
  <si>
    <t>Der er deponeret hovedsageligt dagrenovation, der er udtaget perkolat prøver med middelhøje organiske losseplads perkolat parametre. Der er ikke udtaget gas prøver.</t>
  </si>
  <si>
    <t>Middel 2 Middel lokalitet</t>
  </si>
  <si>
    <t xml:space="preserve">Rekreativit omr. </t>
  </si>
  <si>
    <t>God, stisystem</t>
  </si>
  <si>
    <t>Ser find ud tæt på golfbane</t>
  </si>
  <si>
    <t>6137500.0</t>
  </si>
  <si>
    <t>583413.0</t>
  </si>
  <si>
    <t>Bavnedamvej 28 , 5250 Odense SV</t>
  </si>
  <si>
    <t>Sanderum Losseplads</t>
  </si>
  <si>
    <t>461-00051</t>
  </si>
  <si>
    <t>Der er en god beskrivelse af massen af affald og en mindre detaljeret gennemgang af affaldets sammnesætning. Der er udtaget vandprøver men ikke for organiske parametre. Der er ikke udført gas målinger.</t>
  </si>
  <si>
    <t>Græs</t>
  </si>
  <si>
    <t>Midt i industri container opbevaring/p-plads</t>
  </si>
  <si>
    <t>6078330.0</t>
  </si>
  <si>
    <t>523078.0</t>
  </si>
  <si>
    <t>Omfartsvejen , 6330 Padborg</t>
  </si>
  <si>
    <t>Losseplads - Omfartsvejen, Bov</t>
  </si>
  <si>
    <t>503-05701</t>
  </si>
  <si>
    <t>Der er lavet en gas undersøgelse på lokaliteten men prøverne er udtaget i udkanten af lossepladsen, der er målt op til 3,7 pct. metan. Undersøgelsen represnetere ikke hele lossepladsen. Der er en meget begrænset beskrivelse af affaldets sammensætning og masse.</t>
  </si>
  <si>
    <t>Græs buske træer</t>
  </si>
  <si>
    <t>Ser ok ud beliggende midt i industriområde</t>
  </si>
  <si>
    <t xml:space="preserve"> Andet, Parkeringsplads, vejanlæg, oplagsplads</t>
  </si>
  <si>
    <t>6088020.0</t>
  </si>
  <si>
    <t>516865.0</t>
  </si>
  <si>
    <t xml:space="preserve">Mads Clausens Vej 0   </t>
  </si>
  <si>
    <t>Losseplads - Tinglev Nord (Mads Clausensvej)</t>
  </si>
  <si>
    <t>539-05726</t>
  </si>
  <si>
    <t>Der er beskrevet at der er deponeret huslholdningsaffald og dagrenovation og der er observaret organsik materiale i flere boringer. Der er målt op til 71,6 pct. metan. Metan dannelsen virker dog lidt spredt, men i nogen områder meget kraftig.</t>
  </si>
  <si>
    <t>Buske/eng</t>
  </si>
  <si>
    <t>Ser ok ud men måske svært tilgængelige</t>
  </si>
  <si>
    <t xml:space="preserve"> Andre institutioner, Ikke oplyst, Parcel- og rækkehuse</t>
  </si>
  <si>
    <t>6148130.0</t>
  </si>
  <si>
    <t>480850.0</t>
  </si>
  <si>
    <t xml:space="preserve">Grønningen 1T  </t>
  </si>
  <si>
    <t>Losseplads, Gabelsvej</t>
  </si>
  <si>
    <t>557-00033</t>
  </si>
  <si>
    <t>Der er meget lidt materiale på sagen. Det anbefales at der søges yderligere materiale.</t>
  </si>
  <si>
    <t>Ubenyttet?</t>
  </si>
  <si>
    <t>Gærs/buske</t>
  </si>
  <si>
    <t xml:space="preserve"> Ubenyttet, Andet</t>
  </si>
  <si>
    <t>6122730.0</t>
  </si>
  <si>
    <t>532601.0</t>
  </si>
  <si>
    <t>Fjordagervej 35 , 6100 Haderslev</t>
  </si>
  <si>
    <t>Losseplads - Fjordagervej</t>
  </si>
  <si>
    <t>515-03707</t>
  </si>
  <si>
    <t>På trods af at der ikke foreligger en egentlige undersøgelse er der foretaget to runder (1988 og 1999) med måling af metan på lossepladsen. Der er ikke på noget tidspunkt målt metan. Det er raporteret at der er deponeret dagrenovation men vi kender ikke den totale afaldsmasse. På baggrund af gasmålingerne konkluderes det at lokaliteten ikke er egnet til baseline målinger.</t>
  </si>
  <si>
    <t>Ubenyttet?/mark</t>
  </si>
  <si>
    <t>Ser rigtig fin ud, hus relativit tæt på</t>
  </si>
  <si>
    <t>6122230.0</t>
  </si>
  <si>
    <t>528802.0</t>
  </si>
  <si>
    <t>Ribe Landevej 101 , 6100 Haderslev</t>
  </si>
  <si>
    <t>Losseplads - Ribe Landevej 101</t>
  </si>
  <si>
    <t>515-05705</t>
  </si>
  <si>
    <t>Der er ikke udført en egentlig undersøgelse på lokaliteten. Det er beskrevet at lokaliteten primært har modtaget dagrenovation. Det anbefales at der søges ydreligere information.</t>
  </si>
  <si>
    <t xml:space="preserve"> Andet, Rekreativt areal og skov, Andet, Rekreativt areal og skov</t>
  </si>
  <si>
    <t>6074050.0</t>
  </si>
  <si>
    <t>522576.0</t>
  </si>
  <si>
    <t>Søndermosevej , 6330 Padborg</t>
  </si>
  <si>
    <t>Søndermosevej, Frøslev</t>
  </si>
  <si>
    <t>503-05704</t>
  </si>
  <si>
    <t>Der er deponeret dagrenovation, der er udtaget vandprøver i det terrænnære grundvand med  middelhøje organiske perkolat indikatorerer. Der er ikke udtaget gas prøver. Lokaliteten betragtes derfor som middel mht. produktion af metan gas.</t>
  </si>
  <si>
    <t>Landbrug?</t>
  </si>
  <si>
    <t>Ser fin ud ikke meget tegn på loseplads på relief</t>
  </si>
  <si>
    <t xml:space="preserve"> Andet, Ubenyttet, Andet</t>
  </si>
  <si>
    <t>6133870.0</t>
  </si>
  <si>
    <t>573431.0</t>
  </si>
  <si>
    <t>Lilleskovvej  88a, 5690 Tommerup</t>
  </si>
  <si>
    <t>Lilleskovvej Losseplads</t>
  </si>
  <si>
    <t>485-00001</t>
  </si>
  <si>
    <t>Der er rapporteret at der findes husholdningsaffald i begrænsede mængder. Der er ikke et endeligt estimat af massen. Der er ikke målt metan i nogen af de 10 prøver som blev udtaget i 1998. Der er et mideel inhod af organiske indikatorer i prøverne. Det vurderes at lokaliteten ikke er egnet til at producere metan gas.</t>
  </si>
  <si>
    <t>Ser ok ud, svært at ser at der har været en losseplads</t>
  </si>
  <si>
    <t>6147490.0</t>
  </si>
  <si>
    <t>601279.0</t>
  </si>
  <si>
    <t>Drigstrup Bygade  31 A, 5300 Kerteminde</t>
  </si>
  <si>
    <t>Drigstrup Losseplads</t>
  </si>
  <si>
    <t>439-00001</t>
  </si>
  <si>
    <t>Der er deponeret dagrenovation og der er lavet en gas analyse (op til 16 pct. metan i 7 ud af 19 målepunkter). Vandprøverne er ikke ufortyndet perkolat og NVOC niveauerne er da også tilsvarende lave. Lossepladsen rangerer derfor som en middel lokalitet mht. potentiale for at producere metangas i 2016.</t>
  </si>
  <si>
    <t>Marker</t>
  </si>
  <si>
    <t>Græs/afgrøde</t>
  </si>
  <si>
    <t>Ser find marker på</t>
  </si>
  <si>
    <t xml:space="preserve"> Offentlig, Offentlig, Offentlig</t>
  </si>
  <si>
    <t xml:space="preserve"> Andet, Parkeringsplads, vejanlæg, oplagsplads, Andet, Andet, Landbrug, Andet</t>
  </si>
  <si>
    <t>6149930.0</t>
  </si>
  <si>
    <t>549737.0</t>
  </si>
  <si>
    <t>Hovedvejen  73, 79, 5500 Middelfart</t>
  </si>
  <si>
    <t>Rebbelsgrave Losseplads</t>
  </si>
  <si>
    <t>445-00005</t>
  </si>
  <si>
    <t>Der er deponeret dagrenovation, og der er tale om en middel aldrende losseplads (37 år). Det er uklart om vandprøverne represnetere ufortyndet perkolat. Værdierne for NVOC er i den laven ende. Lossepladsen anses derfor for at være middel mht. potenitale for at producere gas.</t>
  </si>
  <si>
    <t>Afgrøder/græs</t>
  </si>
  <si>
    <t>Ligger i mark områder</t>
  </si>
  <si>
    <t xml:space="preserve"> Andet, Landbrug, Andet, Landbrug</t>
  </si>
  <si>
    <t>6135620.0</t>
  </si>
  <si>
    <t>534730.0</t>
  </si>
  <si>
    <t>Kobberstedvej  55, 6070 Christiansfeld</t>
  </si>
  <si>
    <t>SKOVHUSE</t>
  </si>
  <si>
    <t>509-05713</t>
  </si>
  <si>
    <t>På denne loaklitet mangler der egentlig en rigtig undersøgelse med prøve osv. Men det er beskrevet at affaldet består af slam fra det nærliggende renseanlæg og dagrenovation. Det anbefales derfor at der laves enten baseline målinger eller lyn screeninger på lokaliteten.</t>
  </si>
  <si>
    <t>Ser ok ud mange træer og kun tilgængelig via sti</t>
  </si>
  <si>
    <t>Fra: 1987</t>
  </si>
  <si>
    <t>6149351.5</t>
  </si>
  <si>
    <t>463696.4</t>
  </si>
  <si>
    <t>Vognsbøl Engvej , 6700 Esbjerg</t>
  </si>
  <si>
    <t>Esbjerg Renseanlæg Vest</t>
  </si>
  <si>
    <t>561-00101</t>
  </si>
  <si>
    <t>Der er intet materiale på sagen. Det anbefales at der søges på andre arkiver.</t>
  </si>
  <si>
    <t>Ser fin ud</t>
  </si>
  <si>
    <t>6149104.7</t>
  </si>
  <si>
    <t>526124.9</t>
  </si>
  <si>
    <t>Vranderupvej 31 , 6000 Kolding</t>
  </si>
  <si>
    <t>SPECIALDEPOT, VRANDERUPVEJ</t>
  </si>
  <si>
    <t>621-00028</t>
  </si>
  <si>
    <t>Der foreligger ikke en egentlig undersøgesle fra arkiv gennemgangen. Der er beskerevet (men ikke i detaljer) undersøgelser fra 1984, 1994. Det anbefales derfor at der fremsøges ydreleigere materiale.</t>
  </si>
  <si>
    <t>Eng/krat</t>
  </si>
  <si>
    <t>Ikke forbundet med vej</t>
  </si>
  <si>
    <t>6116120.0</t>
  </si>
  <si>
    <t>521120.0</t>
  </si>
  <si>
    <t>Grusgravsvej  2 F, 6500 Vojens</t>
  </si>
  <si>
    <t>ARNITLUND LOSSEPLADS</t>
  </si>
  <si>
    <t>543-05702</t>
  </si>
  <si>
    <t>Der er ikke fundet en undersøgelse af lokaliteten i arkivmaterialet, en sådan er heller ikke beskrevet. Det anbefales at der henetes ydreligere materiale.</t>
  </si>
  <si>
    <t>Genbrugsplads/Ubenyttet areal</t>
  </si>
  <si>
    <t>En del af arealet er befæstet og bruges som genbrugsplads</t>
  </si>
  <si>
    <t>Fyldplads, deponering af jord og bygningsaffald</t>
  </si>
  <si>
    <t>6085488.9</t>
  </si>
  <si>
    <t>535512.4</t>
  </si>
  <si>
    <t>Ravnsbjergvej 4A, 6300 Gråsten</t>
  </si>
  <si>
    <t>Tidl. Fyldplads v. Ravnsbjergvej</t>
  </si>
  <si>
    <t>513-03703</t>
  </si>
  <si>
    <t>Der er boldbaner på arealet og det anbeflaes derfor at der ikke udføres baseline målinger. Der er målt op til 46,6 pct metan, i boringer syd for lokaliteten men der er ikke målt metan på lokaliteten. De høje koncentratoner syd for lokaliteten kan stamme fra lokalitet 607-00012 eller mindre sandsynligt fra denne lokalitet. Der er udtaget vandprøver på lokalitetne som viser forhøjede COD værdier.</t>
  </si>
  <si>
    <t>Boldbaner</t>
  </si>
  <si>
    <t>Boldbander?</t>
  </si>
  <si>
    <t>Anbefalet</t>
  </si>
  <si>
    <t>Fyldplads, deponering</t>
  </si>
  <si>
    <t>6160017.2</t>
  </si>
  <si>
    <t>547655.4</t>
  </si>
  <si>
    <t>Egeskovvej  170, 180, 7000 Fredericia</t>
  </si>
  <si>
    <t>V1-kortlagt</t>
  </si>
  <si>
    <t>Brdr. Wieses Grusgrav, Egeskovvej</t>
  </si>
  <si>
    <t>607-00194</t>
  </si>
  <si>
    <t>Der er ikke fundet en egentlig undersøgelse i arkiv materialet. Det anbefales at ydreligere materiale gennemgås.</t>
  </si>
  <si>
    <t xml:space="preserve">Ser fin ud </t>
  </si>
  <si>
    <t xml:space="preserve"> Andet, Fyld- og losseplads, Andet, Fyld- og losseplads, Andet, Fyld- og losseplads</t>
  </si>
  <si>
    <t>6149870.0</t>
  </si>
  <si>
    <t>526994.0</t>
  </si>
  <si>
    <t>Overbyvej  62, 6000 Kolding</t>
  </si>
  <si>
    <t>LOSSEPLADS, OVERBYVEJ,(SEEST)</t>
  </si>
  <si>
    <t>621-02006</t>
  </si>
  <si>
    <t>Der er ikke fundet en egentlig undersøgelse i materialet på denne sag. Men resultaterne af en sådan er beskrevet. Der er målt op til 34 pct. gas i den østlige ende af depotet i 1992. Desunde er forholdet mellem cellulose og lignin samt vandindholdet i affaldet analyseret. Det konkluderes at affaldet er relativt nedbrudt men at perioden hvor der dannes gas vil forlænges pga. affaldets ringe vandindhold. Det forventes derfor at lokaliteten stadig danner gas og anbefales at der udføres baseline målinger på lokaliteten. Det er muligt at rapporten kan lokaliseres ved en søgning i statens arkiver.</t>
  </si>
  <si>
    <t>Ser fin ud lidt tæt på ebboelse</t>
  </si>
  <si>
    <t>Stof: lossepladsgas og lossepladsperkolat</t>
  </si>
  <si>
    <t>6143030.0</t>
  </si>
  <si>
    <t>517839.0</t>
  </si>
  <si>
    <t>Røddingvej , 6580 Vamdrup</t>
  </si>
  <si>
    <t>LOSSEPLADS, RØDDINGVEJ</t>
  </si>
  <si>
    <t>629-00001</t>
  </si>
  <si>
    <t>Der er ikke en egentlig ugndersøgelse af lokaliteten. Men den ser lovende ud, der er bla rapporteret at den har modtagat husholdningsaffald og at midten af pladsen er fri for træer trods forsøg på beplantning. Dette kan skyldes optrængnin af gas. Det anbefales derfor at der indhentes ydreligere materiale. Selv hvis dette ikke lykkese ville leg overveje en baseline måling eller lyns screening på denne lokalitet.</t>
  </si>
  <si>
    <t>Ser fin ud dog en del træer</t>
  </si>
  <si>
    <t>6115170.0</t>
  </si>
  <si>
    <t>488547.0</t>
  </si>
  <si>
    <t xml:space="preserve">Gyvelvej 0   </t>
  </si>
  <si>
    <t>Tidl. Losseplads - Gyvelvej (Ullemølle)</t>
  </si>
  <si>
    <t>531-05713</t>
  </si>
  <si>
    <t>Der er udtaget 3 gasprøver hvilket er i underkanten, den højese koncentration er 4,7 pct.  Hvilket er relativt lavt i en biocover sammenhæng. Der er ikke beskrevet der er deponeret dagrenovation eller husholdningsaffald. Det vurderes derfor at lokaliteten ikke er egnet til baseline målinger.</t>
  </si>
  <si>
    <t>God, stier</t>
  </si>
  <si>
    <t>Græs/buske</t>
  </si>
  <si>
    <t>Lidt tæt på beboelse</t>
  </si>
  <si>
    <t>Aktiviteter: Aktiviteter vedr. jord og affald, Branhe:90.02.20 Drift af affaldsbehandlingsanlæg, Fra: 1970</t>
  </si>
  <si>
    <t xml:space="preserve"> Andet, Andre institutioner</t>
  </si>
  <si>
    <t>6160250.0</t>
  </si>
  <si>
    <t>547799.0</t>
  </si>
  <si>
    <t xml:space="preserve">Nordre Ringvej 20   </t>
  </si>
  <si>
    <t>Fyldplads, Nordre Ringvej  (gamle)</t>
  </si>
  <si>
    <t>607-00004</t>
  </si>
  <si>
    <t>Der er ikke en egentlig undersøgelse i arkiv materialet. Der kan med fordel søges information andre steder.</t>
  </si>
  <si>
    <t>Eng/græs</t>
  </si>
  <si>
    <t>Ser rigtig fin ud</t>
  </si>
  <si>
    <t>Fra: 1984</t>
  </si>
  <si>
    <t xml:space="preserve"> Industri (inkl.. håndværk), Kontor og erhverv</t>
  </si>
  <si>
    <t>6092350.0</t>
  </si>
  <si>
    <t>529257.0</t>
  </si>
  <si>
    <t>Flensborgvej 353B, 6200 Aabenraa</t>
  </si>
  <si>
    <t>Losseplads - Sdr. Hostrup</t>
  </si>
  <si>
    <t>545-05720</t>
  </si>
  <si>
    <t>Der er ikke fundet en egentlig undersøgelse i arkiv materialet. Det er dog beskrevet at en sådan kunne foreligge hvorfor det anbefales at der søges i statens arkiver på sagen.</t>
  </si>
  <si>
    <t>Rekreativt/ubenyttet</t>
  </si>
  <si>
    <t>Træer/Eng</t>
  </si>
  <si>
    <t>Ser fi ud en del træer</t>
  </si>
  <si>
    <t>6133410.0</t>
  </si>
  <si>
    <t>601819.0</t>
  </si>
  <si>
    <t>Ellingevej , 5550 Langeskov</t>
  </si>
  <si>
    <t>Ellingevejens Losseplads</t>
  </si>
  <si>
    <t>441-00001</t>
  </si>
  <si>
    <t>Der er målt høje koncentrationer af organsike parametre i perkolatet 1995, middel koncentrationer af metan i gassen (38,4 pct) 1995, der er rapporteret at der hovedsageligt er deponeret dagrenovation. Lokaliteten er dog relativt gammel og en del af opfyldningen er sket før 1945.</t>
  </si>
  <si>
    <t>Ser fin ud, tæt på bebyggelse</t>
  </si>
  <si>
    <t>Stof: Lossepladsgas og losseplads perkolat</t>
  </si>
  <si>
    <t xml:space="preserve"> Offentlig, Offentlig, Offentlig, Offentlig, Offentlig, Offentlig</t>
  </si>
  <si>
    <t xml:space="preserve"> Ikke oplyst, Industri (inkl.. håndværk), Landbrug, Kontor og erhverv, Andet, Andet, Ikke oplyst, Industri (inkl.. håndværk), Landbrug, Kontor og erhverv, Andet, Ikke oplyst, Industri (inkl.. håndværk), Landbrug, Kontor og erhverv</t>
  </si>
  <si>
    <t>90.02 Indsamling og behandling af andet affald</t>
  </si>
  <si>
    <t>6138750.0</t>
  </si>
  <si>
    <t>584744.0</t>
  </si>
  <si>
    <t>Elmelund Enghave  4, 5200 Odense V</t>
  </si>
  <si>
    <t>Odense Købstads Losseplads</t>
  </si>
  <si>
    <t>461-00072</t>
  </si>
  <si>
    <t>Der mangler en egentlig undersøgelse, og det er beskrævet i materialet at en sådan mangler. Affaldets sammensætning er godt beskrævet.</t>
  </si>
  <si>
    <t xml:space="preserve"> Andet, Rekreativt areal og skov</t>
  </si>
  <si>
    <t>6097700.0</t>
  </si>
  <si>
    <t>487645.0</t>
  </si>
  <si>
    <t>Mollerup , 6261 Bredebro</t>
  </si>
  <si>
    <t>MOLLERUP</t>
  </si>
  <si>
    <t>505-05704</t>
  </si>
  <si>
    <t>Der er udtaget gasprøver i to boringer. Ideelt var der udtaget flere prøver. Der er ikke målt Ch4 nogen steer. Derer er relativt højt indhold af COD i perkolatet nedstrøms og der er ikke deponeret dagrenovation.eller husholdningsaffald på pladsen. Der er dog nævnt slam som kan indeholde organsik amteriale. Da gas koncentrationerne er 0 mener vi ikke at der skal arbejdes videre medlokaliteten. Som desudne ser ud som at attraktivt rekreations områder.</t>
  </si>
  <si>
    <t>Krat/skov</t>
  </si>
  <si>
    <t>Ser ud som et meget fint rekreativt område</t>
  </si>
  <si>
    <t>Branche: 90.02.20 Drift af affaldsbehandlingsanlæg, Fra: 1973</t>
  </si>
  <si>
    <t xml:space="preserve"> Andet, Rekreativt areal og skov, Alment tilgængeligt område, Andet, Parkeringsplads, vejanlæg, oplagsplads, Andet, Rekreativt areal og skov, Alment tilgængeligt område, Andet, Rekreativt areal og skov, Alment tilgængeligt område, Andet, Rekreativt areal og skov, Alment tilgængeligt område, Andet, Rekreativt areal og skov, Alment tilgængeligt område, Andet, Rekreativt areal og skov, Alment tilgængeligt område</t>
  </si>
  <si>
    <t>6160230.0</t>
  </si>
  <si>
    <t>546943.0</t>
  </si>
  <si>
    <t>Søndre Kobbelvej 162B, 7000 Fredericia</t>
  </si>
  <si>
    <t>Fyldplads, Sdr. Kobbelvej</t>
  </si>
  <si>
    <t>607-00003</t>
  </si>
  <si>
    <t>Der er god indikationa af at pladsen er egnet til biocover, der er målt op til 67 pct metan i gassen, men målingerne dækker kun et meget lille område og der er kun ensporadisk beskrivelse af affaldets sammensætning til at støtte op om konklusionen. Ligesom at det ikke er beskrevet hvor vandprøverne er udtaget. Desuden anvendes en stor del af lokaliteten til hytter og cirkusplads?</t>
  </si>
  <si>
    <t>Genbrugsstation</t>
  </si>
  <si>
    <t>I forbindelse med genbrugsplads? Noget af arealet kan bruges</t>
  </si>
  <si>
    <t xml:space="preserve"> Ubenyttet, Andet, Ubenyttet, Andet, Ubenyttet, Andet, Ubenyttet, Andet, Boligejendomme, Ubenyttet, Andet</t>
  </si>
  <si>
    <t>6173650.0</t>
  </si>
  <si>
    <t>532082.0</t>
  </si>
  <si>
    <t>Vestre Engvej , 7100 Vejle</t>
  </si>
  <si>
    <t>LOSSEPLADS, VESTRE ENGVEJ 53 og 57</t>
  </si>
  <si>
    <t>631-02002</t>
  </si>
  <si>
    <t>Affaldssammensætningen består af 20 pct. husholdningsaffald og 30 pct spildevandsslam. Der er høje koncentrationer af NVOC og ammonium i perkolatet i 2006 og der er beregnet en biogas fluks på 1,5 og 2,6 Nm3 pr. år  i 1983. Fluks beregningen er meget utilregnelig og baseret på affaldets sammensætning ikke egentlige prøver.</t>
  </si>
  <si>
    <t>Stof fin plads let tingængelig</t>
  </si>
  <si>
    <t xml:space="preserve"> Andre institutioner, Andet, Parcel- og rækkehuse, Kontor og erhverv</t>
  </si>
  <si>
    <t>6177080.0</t>
  </si>
  <si>
    <t>494942.0</t>
  </si>
  <si>
    <t>Vesterhedevej  9, 7200 Grindsted</t>
  </si>
  <si>
    <t>Grindsted Kommunes Gl. Lossepl</t>
  </si>
  <si>
    <t>565-00007</t>
  </si>
  <si>
    <t>Der er deponeret relativt meget husholdningsaffald og perkolatprøverne visr høje værdier for organiske parametre. Lokaliteten ser ubenyttet ud. Der er ingen gas prøver hvilket havde været idelt.</t>
  </si>
  <si>
    <t>Ser ok ud men den del krat</t>
  </si>
  <si>
    <t xml:space="preserve"> Andre institutioner, Andre institutioner</t>
  </si>
  <si>
    <t>6149770.0</t>
  </si>
  <si>
    <t>510049.0</t>
  </si>
  <si>
    <t>Gestenvej , 6600 Vejen</t>
  </si>
  <si>
    <t>Vejen Losseplads</t>
  </si>
  <si>
    <t>575-00009</t>
  </si>
  <si>
    <t>Der er senest udtaget gas prøver i 2005 og den maksimale koncentration var på 33,4 pct. udtaget i en boring. I de tidligste gas målinger fra 1991 var den højese måling  3,9 pct i en porelufts prøve. Der ser derfor ud som om koncentratione er stigende, dette passer også ok med affaldets relativt unge alder (46 år). Der er dog ikke målt meget høje metan koncentrationer (over 50 pct.) Desværre benyttes den nordvestlige del til BMX bane og det er her gasproduktionen tilsyneladende er størst. Lossepladsen passer således både i kategorinerne middel 2 og 3.</t>
  </si>
  <si>
    <t>Eng/skov</t>
  </si>
  <si>
    <t>Ser fin ud dog med en del bevoksning</t>
  </si>
  <si>
    <t>Fra 1980</t>
  </si>
  <si>
    <t>Anbefalet som værende meget relevant</t>
  </si>
  <si>
    <t xml:space="preserve"> Andre institutioner, Andet</t>
  </si>
  <si>
    <t>6154880.0</t>
  </si>
  <si>
    <t>537812.0</t>
  </si>
  <si>
    <t>Holmemarksvej 25 , 7000 Fredericia</t>
  </si>
  <si>
    <t xml:space="preserve"> </t>
  </si>
  <si>
    <t>LOSSEPLADS, HOLMEMARKSVEJ</t>
  </si>
  <si>
    <t>607-00009</t>
  </si>
  <si>
    <t>Lossepladsen er etableret i 4 perioder. Først som alm. Gammel losseplads,  fra 1958 til 1973, og har derefter i tre etapper modtaget havsedimenter. Vandprøverne viser relativt høje koncentrationer af COD og BOD5, men det er ukart hvilken type havsediment der er tale om og detspotentiale mht. dannelse af metan gas. Det er således muligt lokaliteten er egnet til biocover men på baggrund af undersøgelsen kan der ikke drages en endelig konklusion.</t>
  </si>
  <si>
    <t>Ubenyttet/rekreativit område</t>
  </si>
  <si>
    <t>Græs lave buske</t>
  </si>
  <si>
    <t>God tilgængelighed og ingen bevoksning</t>
  </si>
  <si>
    <t xml:space="preserve"> Ubenyttet, Andet, Parkeringsplads, vejanlæg, oplagsplads, Ubenyttet, Andet</t>
  </si>
  <si>
    <t>6146266.2</t>
  </si>
  <si>
    <t>466657.6</t>
  </si>
  <si>
    <t>Gammelby Ringvej 19 , 6700 Esbjerg</t>
  </si>
  <si>
    <t>V1 og V2 kortlagt</t>
  </si>
  <si>
    <t>Nedl. Losseplads, Darumvej</t>
  </si>
  <si>
    <t>561-00202</t>
  </si>
  <si>
    <t>Der er tale om en stor ælder losseplads, hvor der med al sandsynelighed har været deponeret husholdningsaffald. Dette er dog kun bekræftiget i begrænset omfang af undersøgelsen, der er heller ikke gas eller perkolat prøver til at bakke påstanden op. Desunde har det vist sig ved inspektion af areal anvendelsen på google earth at den nordlige del af losspeladsne som ellers i GIS screeningen måske var ubenyttet nu benyttes til Tennisbaner- Den sydlige del er idrætsanlæg, det er derfor ikke sandsynleigt at lokaliteten vil kunne benyttes til biocover.</t>
  </si>
  <si>
    <t>Idrætsanlæg</t>
  </si>
  <si>
    <t>Fra: 1957 og 1967, Til: 1967, Stof: Lossepladsperkolat, losseplads gas</t>
  </si>
  <si>
    <t xml:space="preserve"> Andet, Andet, Parkeringsplads, vejanlæg, oplagsplads, Andet, Andet, Alment tilgængeligt område</t>
  </si>
  <si>
    <t>6158763.2</t>
  </si>
  <si>
    <t>546520.1</t>
  </si>
  <si>
    <t>I. C. Højrups Vej 10 , 7000 Fredericia</t>
  </si>
  <si>
    <t>LOSSEPLADS, NORDBANEVEJ (ØSTLIG)</t>
  </si>
  <si>
    <t>607-02002</t>
  </si>
  <si>
    <t>Der er målet meget høje metan koncentraitoner (optil 62 % i 1991) i den miderste og nordlige del af depotet. Der er høje koncentraitoner af organsike parametre i perkolatet og der er deponeret husholdnings affald. Eneste anke er at målingerne er af ældre dato. Det anbefales at der laves baseline målinger på lokaliteten.</t>
  </si>
  <si>
    <t>Rekreativit</t>
  </si>
  <si>
    <t>Stor fin plads med god tilgængelighed</t>
  </si>
  <si>
    <t xml:space="preserve"> Andre institutioner, Ikke oplyst, Industri (inkl.. håndværk), Institution, Ikke oplyst, Kontor og erhverv, Børneinstitution, Andet, Andet</t>
  </si>
  <si>
    <t>6141290.0</t>
  </si>
  <si>
    <t>590919.0</t>
  </si>
  <si>
    <t>Vollsmose Alle , 5240 Odense NØ</t>
  </si>
  <si>
    <t>Tornhøj Losseplads</t>
  </si>
  <si>
    <t>461-00055</t>
  </si>
  <si>
    <t>Der er tidligere (bliver måske stadig) udvundet gas på lokaliteten og der er meget høje gennemsnitsværdier af både COD, BOD og ammonium. Der mangler en egentlig afrapportering af gas koncetrationerner og en beskrivelse af boringerne hvor perkolatetet er udtaget. Men det er beskrevet at prøverne representerer perkolat. Der mangler en total opgørelse af de deponerede mængder.</t>
  </si>
  <si>
    <t>6117098.5</t>
  </si>
  <si>
    <t>583362.5</t>
  </si>
  <si>
    <t>Landevejen 5 , 5672 Broby</t>
  </si>
  <si>
    <t>Fælles Kommunal Losseplads</t>
  </si>
  <si>
    <t>425-00009</t>
  </si>
  <si>
    <t>Der er meget begrænset information om lokaliteten, men den indeholder køkken affald. Dette er lovende det anbefales derfor at der søges ydreligere information.</t>
  </si>
  <si>
    <t>Rekreativit område park, måske kan noget benyttes</t>
  </si>
  <si>
    <t xml:space="preserve"> Andet, Fyld- og losseplads, Andet, Fyld- og losseplads, Andet, Fyld- og losseplads, Andet, Fyld- og losseplads, Andet, Fyld- og losseplads, Landbrug</t>
  </si>
  <si>
    <t>6149443.0</t>
  </si>
  <si>
    <t>526835.7</t>
  </si>
  <si>
    <t>Vranderupvej 30, 6000 Kolding</t>
  </si>
  <si>
    <t>621-02007</t>
  </si>
  <si>
    <t>ton</t>
  </si>
  <si>
    <t>År</t>
  </si>
  <si>
    <t>Begrundelse</t>
  </si>
  <si>
    <t>Kategori</t>
  </si>
  <si>
    <t>Øvrig arealanvendelse</t>
  </si>
  <si>
    <t>Tilgængelighed</t>
  </si>
  <si>
    <t>Beplantning</t>
  </si>
  <si>
    <t>Kommentar</t>
  </si>
  <si>
    <t>Egnethed</t>
  </si>
  <si>
    <t>VMR kommentarer</t>
  </si>
  <si>
    <t>Information fra dubletter</t>
  </si>
  <si>
    <t>Kommentarer fra regionernes KS</t>
  </si>
  <si>
    <t>Region</t>
  </si>
  <si>
    <t>Ejerforholdtype</t>
  </si>
  <si>
    <t>Nuværende anvendelser</t>
  </si>
  <si>
    <t>AutoNatur2000</t>
  </si>
  <si>
    <t>AutoOSD</t>
  </si>
  <si>
    <t>AutoIndvindingsopland</t>
  </si>
  <si>
    <t>Undersoegt</t>
  </si>
  <si>
    <t>NyVurderetNatur2000</t>
  </si>
  <si>
    <t>NyVurderetOSD</t>
  </si>
  <si>
    <t>NyVurderetIndvindingsopland</t>
  </si>
  <si>
    <t>Filter - Stof</t>
  </si>
  <si>
    <t>til</t>
  </si>
  <si>
    <t>fra</t>
  </si>
  <si>
    <t>Filter - Branche</t>
  </si>
  <si>
    <t>Filter - Aktiviteter</t>
  </si>
  <si>
    <t>Y-koordinat</t>
  </si>
  <si>
    <t>X-koordinat</t>
  </si>
  <si>
    <t>StatusArealm2</t>
  </si>
  <si>
    <t>HovedAdresse</t>
  </si>
  <si>
    <t>LokalitetsStatus</t>
  </si>
  <si>
    <t>Filter - Lokalitetsnavn</t>
  </si>
  <si>
    <t>LokalitetsNavn</t>
  </si>
  <si>
    <t>LokalitetsNummer</t>
  </si>
  <si>
    <t>Masse</t>
  </si>
  <si>
    <t>Alder</t>
  </si>
  <si>
    <t>Resultat</t>
  </si>
  <si>
    <t>Fase 0B</t>
  </si>
  <si>
    <t>GIS Screening</t>
  </si>
  <si>
    <t>FASE 0A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</si>
</sst>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 #,##0.00_ ;_ * \-#,##0.00_ ;_ * &quot;-&quot;??_ ;_ @_ "/>
    <numFmt numFmtId="165" formatCode="_ * #,##0_ ;_ * \-#,##0_ ;_ * &quot;-&quot;??_ ;_ @_ "/>
  </numFmts>
  <fonts count="8"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theme="1"/>
      <name val="Calibri"/>
      <family val="2"/>
      <scheme val="minor"/>
    </font>
    <font>
      <sz val="11"/>
      <name val="Calibri"/>
      <family val="2"/>
      <scheme val="minor"/>
    </font>
    <font>
      <b/>
      <sz val="11"/>
      <name val="Calibri"/>
      <family val="2"/>
      <scheme val="minor"/>
    </font>
  </fonts>
  <fills count="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00"/>
        <bgColor indexed="64"/>
      </patternFill>
    </fill>
    <fill>
      <patternFill patternType="solid">
        <fgColor theme="6"/>
        <bgColor indexed="64"/>
      </patternFill>
    </fill>
  </fills>
  <borders count="5">
    <border>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164"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cellStyleXfs>
  <cellXfs count="45">
    <xf numFmtId="0" fontId="0" fillId="0" borderId="0" xfId="0"/>
    <xf numFmtId="0" fontId="0" fillId="0" borderId="0" xfId="0" applyAlignment="1">
      <alignment horizontal="left" vertical="top"/>
    </xf>
    <xf numFmtId="165" fontId="0" fillId="0" borderId="0" xfId="1" applyNumberFormat="1" applyFont="1" applyAlignment="1">
      <alignment horizontal="right" vertical="top"/>
    </xf>
    <xf numFmtId="0" fontId="2" fillId="2" borderId="0" xfId="2" applyBorder="1" applyAlignment="1">
      <alignment horizontal="left"/>
    </xf>
    <xf numFmtId="0" fontId="0" fillId="5" borderId="0" xfId="0" applyFill="1"/>
    <xf numFmtId="1" fontId="0" fillId="0" borderId="0" xfId="0" applyNumberFormat="1"/>
    <xf numFmtId="0" fontId="0" fillId="0" borderId="0" xfId="0" applyFill="1"/>
    <xf numFmtId="0" fontId="0" fillId="6" borderId="0" xfId="0" applyFill="1"/>
    <xf numFmtId="1" fontId="0" fillId="6" borderId="0" xfId="0" applyNumberFormat="1" applyFill="1"/>
    <xf numFmtId="0" fontId="4" fillId="4" borderId="0" xfId="4" applyAlignment="1">
      <alignment horizontal="left"/>
    </xf>
    <xf numFmtId="0" fontId="0" fillId="0" borderId="0" xfId="0" applyAlignment="1">
      <alignment horizontal="right" vertical="top"/>
    </xf>
    <xf numFmtId="0" fontId="4" fillId="4" borderId="0" xfId="4"/>
    <xf numFmtId="0" fontId="3" fillId="3" borderId="0" xfId="3" applyAlignment="1">
      <alignment horizontal="left"/>
    </xf>
    <xf numFmtId="0" fontId="3" fillId="3" borderId="0" xfId="3"/>
    <xf numFmtId="0" fontId="4" fillId="4" borderId="0" xfId="4" applyBorder="1"/>
    <xf numFmtId="0" fontId="2" fillId="2" borderId="0" xfId="2" applyBorder="1"/>
    <xf numFmtId="0" fontId="0" fillId="6" borderId="0" xfId="0" applyFill="1" applyAlignment="1">
      <alignment horizontal="left"/>
    </xf>
    <xf numFmtId="0" fontId="0" fillId="0" borderId="0" xfId="0" applyAlignment="1">
      <alignment horizontal="left"/>
    </xf>
    <xf numFmtId="0" fontId="0" fillId="6" borderId="0" xfId="0" applyFill="1" applyAlignment="1">
      <alignment horizontal="left" vertical="top"/>
    </xf>
    <xf numFmtId="0" fontId="4" fillId="4" borderId="0" xfId="4" applyBorder="1" applyAlignment="1">
      <alignment horizontal="left"/>
    </xf>
    <xf numFmtId="0" fontId="0" fillId="0" borderId="0" xfId="0" applyFill="1" applyAlignment="1">
      <alignment horizontal="right" vertical="top"/>
    </xf>
    <xf numFmtId="0" fontId="0" fillId="0" borderId="0" xfId="0" applyFill="1" applyAlignment="1">
      <alignment horizontal="left" vertical="top"/>
    </xf>
    <xf numFmtId="0" fontId="5" fillId="0" borderId="0" xfId="0" applyFont="1"/>
    <xf numFmtId="0" fontId="0" fillId="0" borderId="0" xfId="0" applyFont="1"/>
    <xf numFmtId="1" fontId="0" fillId="0" borderId="0" xfId="0" applyNumberFormat="1" applyFont="1"/>
    <xf numFmtId="0" fontId="0" fillId="0" borderId="0" xfId="0" applyFill="1" applyBorder="1" applyAlignment="1">
      <alignment horizontal="right" vertical="top"/>
    </xf>
    <xf numFmtId="0" fontId="0" fillId="0" borderId="0" xfId="0" applyFill="1" applyBorder="1" applyAlignment="1">
      <alignment horizontal="left" vertical="top"/>
    </xf>
    <xf numFmtId="0" fontId="6" fillId="0" borderId="0" xfId="0" applyFont="1" applyFill="1"/>
    <xf numFmtId="0" fontId="0" fillId="0" borderId="0" xfId="0" applyFill="1" applyBorder="1"/>
    <xf numFmtId="0" fontId="2" fillId="2" borderId="0" xfId="2" applyBorder="1" applyAlignment="1">
      <alignment horizontal="left" wrapText="1"/>
    </xf>
    <xf numFmtId="0" fontId="7" fillId="0" borderId="0" xfId="0" applyFont="1"/>
    <xf numFmtId="0" fontId="5" fillId="0" borderId="1" xfId="0" applyFont="1" applyFill="1" applyBorder="1"/>
    <xf numFmtId="0" fontId="5" fillId="0" borderId="0" xfId="0" applyFont="1" applyFill="1" applyBorder="1"/>
    <xf numFmtId="1" fontId="5" fillId="0" borderId="0" xfId="0" applyNumberFormat="1" applyFont="1"/>
    <xf numFmtId="0" fontId="5" fillId="0" borderId="0" xfId="0" applyFont="1" applyAlignment="1">
      <alignment horizontal="left" vertical="top"/>
    </xf>
    <xf numFmtId="0" fontId="5" fillId="0" borderId="1" xfId="0" applyFont="1" applyBorder="1" applyAlignment="1">
      <alignment horizontal="center"/>
    </xf>
    <xf numFmtId="0" fontId="5" fillId="0" borderId="0" xfId="0" applyFont="1" applyBorder="1" applyAlignment="1">
      <alignment horizontal="center"/>
    </xf>
    <xf numFmtId="0" fontId="0" fillId="0" borderId="0" xfId="0" applyAlignment="1">
      <alignment horizontal="left" wrapText="1"/>
    </xf>
    <xf numFmtId="0" fontId="0" fillId="0" borderId="0" xfId="0" applyAlignment="1">
      <alignment horizontal="left" vertical="top" wrapText="1"/>
    </xf>
    <xf numFmtId="0" fontId="0" fillId="0" borderId="0" xfId="0" applyFill="1" applyAlignment="1">
      <alignment horizontal="left" wrapText="1"/>
    </xf>
    <xf numFmtId="0" fontId="5" fillId="0" borderId="2" xfId="0" applyFont="1" applyBorder="1" applyAlignment="1">
      <alignment horizontal="center"/>
    </xf>
    <xf numFmtId="0" fontId="5" fillId="0" borderId="4" xfId="0" applyFont="1" applyBorder="1" applyAlignment="1">
      <alignment horizontal="center"/>
    </xf>
    <xf numFmtId="0" fontId="5" fillId="0" borderId="3" xfId="0" applyFont="1" applyBorder="1" applyAlignment="1">
      <alignment horizontal="center"/>
    </xf>
    <xf numFmtId="0" fontId="5" fillId="0" borderId="0" xfId="0" applyFont="1" applyAlignment="1">
      <alignment horizontal="center"/>
    </xf>
    <xf numFmtId="0" fontId="7" fillId="0" borderId="0" xfId="0" applyFont="1" applyAlignment="1">
      <alignment horizontal="center"/>
    </xf>
  </cellXfs>
  <cellStyles count="5">
    <cellStyle name="God" xfId="2" builtinId="26"/>
    <cellStyle name="Komma" xfId="1" builtinId="3"/>
    <cellStyle name="Neutral" xfId="4" builtinId="28"/>
    <cellStyle name="Normal" xfId="0" builtinId="0"/>
    <cellStyle name="Ugyldig" xfId="3" builtinId="27"/>
  </cellStyles>
  <dxfs count="16">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8"/>
  <sheetViews>
    <sheetView tabSelected="1" topLeftCell="W1" zoomScale="90" zoomScaleNormal="90" workbookViewId="0">
      <pane ySplit="3" topLeftCell="A4" activePane="bottomLeft" state="frozen"/>
      <selection pane="bottomLeft" activeCell="AM2" sqref="AM2:AR4"/>
    </sheetView>
  </sheetViews>
  <sheetFormatPr defaultRowHeight="14.4" x14ac:dyDescent="0.3"/>
  <cols>
    <col min="1" max="1" width="12" customWidth="1"/>
    <col min="2" max="2" width="17.44140625" customWidth="1"/>
    <col min="27" max="27" width="13" customWidth="1"/>
    <col min="28" max="28" width="12.5546875" customWidth="1"/>
    <col min="29" max="29" width="13.33203125" customWidth="1"/>
    <col min="30" max="30" width="15" customWidth="1"/>
    <col min="31" max="31" width="29.44140625" bestFit="1" customWidth="1"/>
    <col min="32" max="32" width="23.6640625" bestFit="1" customWidth="1"/>
    <col min="37" max="37" width="9.109375" style="1"/>
    <col min="38" max="38" width="16.33203125" style="1" bestFit="1" customWidth="1"/>
    <col min="39" max="39" width="4.5546875" bestFit="1" customWidth="1"/>
    <col min="40" max="40" width="18.6640625" bestFit="1" customWidth="1"/>
    <col min="41" max="41" width="23.88671875" bestFit="1" customWidth="1"/>
    <col min="42" max="42" width="23" bestFit="1" customWidth="1"/>
    <col min="43" max="43" width="10.33203125" bestFit="1" customWidth="1"/>
  </cols>
  <sheetData>
    <row r="1" spans="1:44" x14ac:dyDescent="0.3">
      <c r="A1" s="40" t="s">
        <v>451</v>
      </c>
      <c r="B1" s="40"/>
      <c r="C1" s="40"/>
      <c r="D1" s="40"/>
      <c r="E1" s="40"/>
      <c r="F1" s="40"/>
      <c r="G1" s="40"/>
      <c r="H1" s="40"/>
      <c r="I1" s="40"/>
      <c r="J1" s="40"/>
      <c r="K1" s="40"/>
      <c r="L1" s="40"/>
      <c r="M1" s="40"/>
      <c r="N1" s="40"/>
      <c r="O1" s="40"/>
      <c r="P1" s="40"/>
      <c r="Q1" s="40"/>
      <c r="R1" s="40"/>
      <c r="S1" s="40"/>
      <c r="T1" s="40"/>
      <c r="U1" s="40"/>
      <c r="V1" s="40"/>
      <c r="W1" s="40"/>
      <c r="X1" s="40"/>
      <c r="Y1" s="40"/>
      <c r="Z1" s="41"/>
      <c r="AA1" s="42" t="s">
        <v>450</v>
      </c>
      <c r="AB1" s="40"/>
      <c r="AC1" s="40"/>
      <c r="AD1" s="40"/>
      <c r="AE1" s="41"/>
      <c r="AF1" s="42" t="s">
        <v>449</v>
      </c>
      <c r="AG1" s="40"/>
      <c r="AH1" s="40"/>
      <c r="AI1" s="40"/>
      <c r="AJ1" s="40"/>
      <c r="AK1" s="40"/>
      <c r="AL1" s="40"/>
      <c r="AM1" s="43" t="s">
        <v>448</v>
      </c>
      <c r="AN1" s="43"/>
      <c r="AO1" s="43"/>
      <c r="AP1" s="43"/>
      <c r="AQ1" s="43"/>
    </row>
    <row r="2" spans="1:44" x14ac:dyDescent="0.3">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5"/>
      <c r="AK2" s="34" t="s">
        <v>447</v>
      </c>
      <c r="AL2" s="34" t="s">
        <v>446</v>
      </c>
      <c r="AM2" s="22" t="s">
        <v>1</v>
      </c>
      <c r="AN2" s="22" t="s">
        <v>37</v>
      </c>
      <c r="AO2" s="22" t="s">
        <v>113</v>
      </c>
      <c r="AP2" s="22" t="s">
        <v>94</v>
      </c>
      <c r="AQ2" s="22" t="s">
        <v>75</v>
      </c>
    </row>
    <row r="3" spans="1:44" x14ac:dyDescent="0.3">
      <c r="A3" s="22" t="s">
        <v>445</v>
      </c>
      <c r="B3" s="22" t="s">
        <v>444</v>
      </c>
      <c r="C3" s="22" t="s">
        <v>443</v>
      </c>
      <c r="D3" s="22" t="s">
        <v>442</v>
      </c>
      <c r="E3" s="22" t="s">
        <v>441</v>
      </c>
      <c r="F3" s="33" t="s">
        <v>440</v>
      </c>
      <c r="G3" s="22" t="s">
        <v>439</v>
      </c>
      <c r="H3" s="22" t="s">
        <v>438</v>
      </c>
      <c r="I3" s="22" t="s">
        <v>437</v>
      </c>
      <c r="J3" s="22" t="s">
        <v>436</v>
      </c>
      <c r="K3" s="22" t="s">
        <v>435</v>
      </c>
      <c r="L3" s="22" t="s">
        <v>434</v>
      </c>
      <c r="M3" s="22" t="s">
        <v>433</v>
      </c>
      <c r="N3" s="22" t="s">
        <v>432</v>
      </c>
      <c r="O3" s="22" t="s">
        <v>431</v>
      </c>
      <c r="P3" s="22" t="s">
        <v>430</v>
      </c>
      <c r="Q3" s="22" t="s">
        <v>429</v>
      </c>
      <c r="R3" s="22" t="s">
        <v>428</v>
      </c>
      <c r="S3" s="22" t="s">
        <v>427</v>
      </c>
      <c r="T3" s="22" t="s">
        <v>426</v>
      </c>
      <c r="U3" s="22" t="s">
        <v>425</v>
      </c>
      <c r="V3" s="22" t="s">
        <v>424</v>
      </c>
      <c r="W3" s="22" t="s">
        <v>423</v>
      </c>
      <c r="X3" s="22" t="s">
        <v>422</v>
      </c>
      <c r="Y3" s="22" t="s">
        <v>421</v>
      </c>
      <c r="Z3" s="22" t="s">
        <v>420</v>
      </c>
      <c r="AA3" s="32" t="s">
        <v>419</v>
      </c>
      <c r="AB3" s="32" t="s">
        <v>418</v>
      </c>
      <c r="AC3" s="32" t="s">
        <v>417</v>
      </c>
      <c r="AD3" s="32" t="s">
        <v>416</v>
      </c>
      <c r="AE3" s="31" t="s">
        <v>415</v>
      </c>
      <c r="AF3" s="30" t="s">
        <v>414</v>
      </c>
      <c r="AG3" s="44" t="s">
        <v>413</v>
      </c>
      <c r="AH3" s="44"/>
      <c r="AI3" s="44"/>
      <c r="AJ3" s="44"/>
      <c r="AK3" s="1" t="s">
        <v>412</v>
      </c>
      <c r="AL3" s="1" t="s">
        <v>411</v>
      </c>
    </row>
    <row r="4" spans="1:44" ht="76.5" customHeight="1" x14ac:dyDescent="0.3">
      <c r="A4" s="7" t="s">
        <v>410</v>
      </c>
      <c r="B4" s="7" t="s">
        <v>257</v>
      </c>
      <c r="C4" s="7" t="s">
        <v>257</v>
      </c>
      <c r="D4" s="7" t="s">
        <v>19</v>
      </c>
      <c r="E4" s="7" t="s">
        <v>409</v>
      </c>
      <c r="F4" s="8">
        <v>190906.9</v>
      </c>
      <c r="G4" s="7" t="s">
        <v>408</v>
      </c>
      <c r="H4" s="7" t="s">
        <v>407</v>
      </c>
      <c r="I4" s="7" t="s">
        <v>30</v>
      </c>
      <c r="J4" s="7" t="s">
        <v>29</v>
      </c>
      <c r="K4" s="7">
        <v>1976</v>
      </c>
      <c r="L4" s="7" t="s">
        <v>13</v>
      </c>
      <c r="M4" s="7" t="s">
        <v>12</v>
      </c>
      <c r="N4" s="7" t="s">
        <v>10</v>
      </c>
      <c r="O4" s="7" t="s">
        <v>10</v>
      </c>
      <c r="P4" s="7" t="s">
        <v>10</v>
      </c>
      <c r="Q4" s="7" t="s">
        <v>11</v>
      </c>
      <c r="R4" s="7" t="s">
        <v>10</v>
      </c>
      <c r="S4" s="7" t="s">
        <v>10</v>
      </c>
      <c r="T4" s="7" t="s">
        <v>10</v>
      </c>
      <c r="U4" s="7" t="s">
        <v>406</v>
      </c>
      <c r="V4" s="7" t="s">
        <v>307</v>
      </c>
      <c r="W4" s="7" t="s">
        <v>7</v>
      </c>
      <c r="X4" s="7"/>
      <c r="Y4" s="7"/>
      <c r="Z4" s="7"/>
      <c r="AA4" s="7" t="s">
        <v>1</v>
      </c>
      <c r="AB4" t="s">
        <v>405</v>
      </c>
      <c r="AC4" t="s">
        <v>123</v>
      </c>
      <c r="AD4" t="s">
        <v>1</v>
      </c>
      <c r="AE4" t="s">
        <v>123</v>
      </c>
      <c r="AF4" s="9" t="s">
        <v>37</v>
      </c>
      <c r="AG4" s="37" t="s">
        <v>404</v>
      </c>
      <c r="AH4" s="37"/>
      <c r="AI4" s="37"/>
      <c r="AJ4" s="37"/>
      <c r="AK4" s="1" t="s">
        <v>46</v>
      </c>
      <c r="AL4" s="10" t="s">
        <v>46</v>
      </c>
      <c r="AM4">
        <f>COUNTIF($AF$4:$AF$47,"God")</f>
        <v>11</v>
      </c>
      <c r="AN4">
        <f>COUNTIF($AF$4:$AF$47,"Middel 1 Ringe data")</f>
        <v>18</v>
      </c>
      <c r="AO4">
        <f>COUNTIF($AF$4:$AF$47,"Middel 2 Middel lokalitet")</f>
        <v>5</v>
      </c>
      <c r="AP4">
        <f>COUNTIF($AF$4:$AF$47,"Middel 3 Fysiske forhold")</f>
        <v>3</v>
      </c>
      <c r="AQ4">
        <f>COUNTIF($AF$4:$AF$47,"Ikke egnet")</f>
        <v>7</v>
      </c>
      <c r="AR4">
        <f>SUM(AM4:AQ4)</f>
        <v>44</v>
      </c>
    </row>
    <row r="5" spans="1:44" ht="165" customHeight="1" x14ac:dyDescent="0.3">
      <c r="A5" s="7" t="s">
        <v>403</v>
      </c>
      <c r="B5" s="7" t="s">
        <v>402</v>
      </c>
      <c r="C5" s="7" t="s">
        <v>402</v>
      </c>
      <c r="D5" s="7" t="s">
        <v>19</v>
      </c>
      <c r="E5" s="7" t="s">
        <v>401</v>
      </c>
      <c r="F5" s="8">
        <v>177678.3</v>
      </c>
      <c r="G5" s="7" t="s">
        <v>400</v>
      </c>
      <c r="H5" s="7" t="s">
        <v>399</v>
      </c>
      <c r="I5" s="7" t="s">
        <v>15</v>
      </c>
      <c r="J5" s="7" t="s">
        <v>29</v>
      </c>
      <c r="K5" s="7">
        <v>1976</v>
      </c>
      <c r="L5" s="7">
        <v>2002</v>
      </c>
      <c r="M5" s="7" t="s">
        <v>13</v>
      </c>
      <c r="N5" s="7" t="s">
        <v>10</v>
      </c>
      <c r="O5" s="7" t="s">
        <v>10</v>
      </c>
      <c r="P5" s="7" t="s">
        <v>10</v>
      </c>
      <c r="Q5" s="7" t="s">
        <v>11</v>
      </c>
      <c r="R5" s="7" t="s">
        <v>10</v>
      </c>
      <c r="S5" s="7" t="s">
        <v>10</v>
      </c>
      <c r="T5" s="7" t="s">
        <v>10</v>
      </c>
      <c r="U5" s="7" t="s">
        <v>289</v>
      </c>
      <c r="V5" s="7" t="s">
        <v>8</v>
      </c>
      <c r="W5" s="7" t="s">
        <v>7</v>
      </c>
      <c r="X5" s="7"/>
      <c r="Y5" s="7"/>
      <c r="Z5" s="7"/>
      <c r="AA5" s="7" t="s">
        <v>1</v>
      </c>
      <c r="AB5" t="s">
        <v>391</v>
      </c>
      <c r="AC5" t="s">
        <v>123</v>
      </c>
      <c r="AD5" t="s">
        <v>1</v>
      </c>
      <c r="AE5" t="s">
        <v>149</v>
      </c>
      <c r="AF5" s="29" t="s">
        <v>1</v>
      </c>
      <c r="AG5" s="37" t="s">
        <v>398</v>
      </c>
      <c r="AH5" s="37"/>
      <c r="AI5" s="37"/>
      <c r="AJ5" s="37"/>
      <c r="AK5" s="1">
        <v>27</v>
      </c>
      <c r="AL5" s="10" t="s">
        <v>46</v>
      </c>
    </row>
    <row r="6" spans="1:44" ht="134.25" customHeight="1" x14ac:dyDescent="0.3">
      <c r="A6" s="7" t="s">
        <v>397</v>
      </c>
      <c r="B6" s="7" t="s">
        <v>396</v>
      </c>
      <c r="C6" s="7" t="s">
        <v>396</v>
      </c>
      <c r="D6" s="7" t="s">
        <v>19</v>
      </c>
      <c r="E6" s="7" t="s">
        <v>395</v>
      </c>
      <c r="F6" s="8">
        <v>100678.7</v>
      </c>
      <c r="G6" s="7" t="s">
        <v>394</v>
      </c>
      <c r="H6" s="7" t="s">
        <v>393</v>
      </c>
      <c r="I6" s="7" t="s">
        <v>30</v>
      </c>
      <c r="J6" s="7" t="s">
        <v>29</v>
      </c>
      <c r="K6" s="7">
        <v>1892</v>
      </c>
      <c r="L6" s="7">
        <v>1967</v>
      </c>
      <c r="M6" s="7" t="s">
        <v>28</v>
      </c>
      <c r="N6" s="7" t="s">
        <v>10</v>
      </c>
      <c r="O6" s="7" t="s">
        <v>10</v>
      </c>
      <c r="P6" s="7" t="s">
        <v>10</v>
      </c>
      <c r="Q6" s="7" t="s">
        <v>11</v>
      </c>
      <c r="R6" s="7" t="s">
        <v>10</v>
      </c>
      <c r="S6" s="7" t="s">
        <v>10</v>
      </c>
      <c r="T6" s="7" t="s">
        <v>10</v>
      </c>
      <c r="U6" s="7" t="s">
        <v>392</v>
      </c>
      <c r="V6" s="7" t="s">
        <v>67</v>
      </c>
      <c r="W6" s="7" t="s">
        <v>7</v>
      </c>
      <c r="X6" s="7"/>
      <c r="Y6" s="7"/>
      <c r="Z6" s="7"/>
      <c r="AA6" s="7" t="s">
        <v>1</v>
      </c>
      <c r="AB6" t="s">
        <v>391</v>
      </c>
      <c r="AC6" t="s">
        <v>96</v>
      </c>
      <c r="AD6" s="6" t="s">
        <v>275</v>
      </c>
      <c r="AE6" s="6" t="s">
        <v>390</v>
      </c>
      <c r="AF6" s="29" t="s">
        <v>1</v>
      </c>
      <c r="AG6" s="37" t="s">
        <v>389</v>
      </c>
      <c r="AH6" s="37"/>
      <c r="AI6" s="37"/>
      <c r="AJ6" s="37"/>
      <c r="AK6" s="1">
        <v>86.5</v>
      </c>
      <c r="AL6" s="2">
        <v>1950000</v>
      </c>
    </row>
    <row r="7" spans="1:44" ht="224.25" customHeight="1" x14ac:dyDescent="0.3">
      <c r="A7" s="7" t="s">
        <v>388</v>
      </c>
      <c r="B7" s="7" t="s">
        <v>387</v>
      </c>
      <c r="C7" s="7" t="s">
        <v>387</v>
      </c>
      <c r="D7" s="7" t="s">
        <v>19</v>
      </c>
      <c r="E7" s="7" t="s">
        <v>386</v>
      </c>
      <c r="F7" s="8">
        <v>84977.9</v>
      </c>
      <c r="G7" s="7" t="s">
        <v>385</v>
      </c>
      <c r="H7" s="7" t="s">
        <v>384</v>
      </c>
      <c r="I7" s="7" t="s">
        <v>30</v>
      </c>
      <c r="J7" s="7" t="s">
        <v>29</v>
      </c>
      <c r="K7" s="7">
        <v>1957</v>
      </c>
      <c r="L7" s="7">
        <v>1967</v>
      </c>
      <c r="M7" s="7" t="s">
        <v>28</v>
      </c>
      <c r="N7" s="7" t="s">
        <v>10</v>
      </c>
      <c r="O7" s="7" t="s">
        <v>10</v>
      </c>
      <c r="P7" s="7" t="s">
        <v>10</v>
      </c>
      <c r="Q7" s="7" t="s">
        <v>11</v>
      </c>
      <c r="R7" s="7" t="s">
        <v>10</v>
      </c>
      <c r="S7" s="7" t="s">
        <v>10</v>
      </c>
      <c r="T7" s="7" t="s">
        <v>10</v>
      </c>
      <c r="U7" s="7" t="s">
        <v>383</v>
      </c>
      <c r="V7" s="7" t="s">
        <v>192</v>
      </c>
      <c r="W7" s="7" t="s">
        <v>7</v>
      </c>
      <c r="X7" s="7"/>
      <c r="Y7" s="7" t="s">
        <v>382</v>
      </c>
      <c r="Z7" s="7"/>
      <c r="AA7" s="4" t="s">
        <v>5</v>
      </c>
      <c r="AB7" s="6" t="s">
        <v>381</v>
      </c>
      <c r="AC7" s="6" t="s">
        <v>123</v>
      </c>
      <c r="AD7" s="6" t="s">
        <v>1</v>
      </c>
      <c r="AE7" s="28" t="s">
        <v>381</v>
      </c>
      <c r="AF7" s="12" t="s">
        <v>75</v>
      </c>
      <c r="AG7" s="37" t="s">
        <v>380</v>
      </c>
      <c r="AH7" s="37"/>
      <c r="AI7" s="37"/>
      <c r="AJ7" s="37"/>
      <c r="AK7" s="1">
        <v>67.5</v>
      </c>
      <c r="AL7" s="10" t="s">
        <v>46</v>
      </c>
    </row>
    <row r="8" spans="1:44" ht="179.25" customHeight="1" x14ac:dyDescent="0.3">
      <c r="A8" s="7" t="s">
        <v>379</v>
      </c>
      <c r="B8" s="7" t="s">
        <v>378</v>
      </c>
      <c r="C8" s="7" t="s">
        <v>378</v>
      </c>
      <c r="D8" s="7" t="s">
        <v>377</v>
      </c>
      <c r="E8" s="7" t="s">
        <v>376</v>
      </c>
      <c r="F8" s="8">
        <v>84554.3</v>
      </c>
      <c r="G8" s="7" t="s">
        <v>375</v>
      </c>
      <c r="H8" s="7" t="s">
        <v>374</v>
      </c>
      <c r="I8" s="7" t="s">
        <v>30</v>
      </c>
      <c r="J8" s="7" t="s">
        <v>29</v>
      </c>
      <c r="K8" s="7">
        <v>1960</v>
      </c>
      <c r="L8" s="7">
        <v>1973</v>
      </c>
      <c r="M8" s="7" t="s">
        <v>12</v>
      </c>
      <c r="N8" s="7" t="s">
        <v>10</v>
      </c>
      <c r="O8" s="7" t="s">
        <v>10</v>
      </c>
      <c r="P8" s="7" t="s">
        <v>10</v>
      </c>
      <c r="Q8" s="7" t="s">
        <v>11</v>
      </c>
      <c r="R8" s="7" t="s">
        <v>10</v>
      </c>
      <c r="S8" s="7" t="s">
        <v>10</v>
      </c>
      <c r="T8" s="7" t="s">
        <v>10</v>
      </c>
      <c r="U8" s="7" t="s">
        <v>373</v>
      </c>
      <c r="V8" s="7" t="s">
        <v>77</v>
      </c>
      <c r="W8" s="7" t="s">
        <v>7</v>
      </c>
      <c r="X8" s="7"/>
      <c r="Y8" s="7"/>
      <c r="Z8" s="7"/>
      <c r="AA8" s="7" t="s">
        <v>1</v>
      </c>
      <c r="AB8" t="s">
        <v>372</v>
      </c>
      <c r="AC8" t="s">
        <v>371</v>
      </c>
      <c r="AD8" s="6" t="s">
        <v>1</v>
      </c>
      <c r="AE8" s="6" t="s">
        <v>370</v>
      </c>
      <c r="AF8" s="19" t="s">
        <v>113</v>
      </c>
      <c r="AG8" s="37" t="s">
        <v>369</v>
      </c>
      <c r="AH8" s="37"/>
      <c r="AI8" s="37"/>
      <c r="AJ8" s="37"/>
      <c r="AK8" s="21">
        <v>65.5</v>
      </c>
      <c r="AL8" s="10" t="s">
        <v>46</v>
      </c>
    </row>
    <row r="9" spans="1:44" ht="228" customHeight="1" x14ac:dyDescent="0.3">
      <c r="A9" s="7" t="s">
        <v>368</v>
      </c>
      <c r="B9" s="7" t="s">
        <v>367</v>
      </c>
      <c r="C9" s="7" t="s">
        <v>367</v>
      </c>
      <c r="D9" s="7" t="s">
        <v>366</v>
      </c>
      <c r="E9" s="7" t="s">
        <v>365</v>
      </c>
      <c r="F9" s="8">
        <v>73638.3</v>
      </c>
      <c r="G9" s="7" t="s">
        <v>364</v>
      </c>
      <c r="H9" s="7" t="s">
        <v>363</v>
      </c>
      <c r="I9" s="7" t="s">
        <v>30</v>
      </c>
      <c r="J9" s="7" t="s">
        <v>29</v>
      </c>
      <c r="K9" s="7">
        <v>1965</v>
      </c>
      <c r="L9" s="7">
        <v>1980</v>
      </c>
      <c r="M9" s="7" t="s">
        <v>12</v>
      </c>
      <c r="N9" s="7" t="s">
        <v>10</v>
      </c>
      <c r="O9" s="7" t="s">
        <v>10</v>
      </c>
      <c r="P9" s="7" t="s">
        <v>10</v>
      </c>
      <c r="Q9" s="7" t="s">
        <v>11</v>
      </c>
      <c r="R9" s="7" t="s">
        <v>11</v>
      </c>
      <c r="S9" s="7" t="s">
        <v>10</v>
      </c>
      <c r="T9" s="7" t="s">
        <v>10</v>
      </c>
      <c r="U9" s="7" t="s">
        <v>362</v>
      </c>
      <c r="V9" s="7" t="s">
        <v>8</v>
      </c>
      <c r="W9" s="7" t="s">
        <v>7</v>
      </c>
      <c r="X9" s="7" t="s">
        <v>361</v>
      </c>
      <c r="Y9" s="7" t="s">
        <v>360</v>
      </c>
      <c r="Z9" s="7"/>
      <c r="AA9" s="7" t="s">
        <v>1</v>
      </c>
      <c r="AB9" s="6" t="s">
        <v>359</v>
      </c>
      <c r="AC9" s="6" t="s">
        <v>358</v>
      </c>
      <c r="AD9" s="6" t="s">
        <v>1</v>
      </c>
      <c r="AE9" s="6" t="s">
        <v>149</v>
      </c>
      <c r="AF9" s="19" t="s">
        <v>94</v>
      </c>
      <c r="AG9" s="37" t="s">
        <v>357</v>
      </c>
      <c r="AH9" s="37"/>
      <c r="AI9" s="37"/>
      <c r="AJ9" s="37"/>
      <c r="AK9" s="21">
        <v>46</v>
      </c>
      <c r="AL9" s="2">
        <v>600000</v>
      </c>
    </row>
    <row r="10" spans="1:44" ht="88.5" customHeight="1" x14ac:dyDescent="0.3">
      <c r="A10" s="7" t="s">
        <v>356</v>
      </c>
      <c r="B10" s="7" t="s">
        <v>355</v>
      </c>
      <c r="C10" s="7" t="s">
        <v>355</v>
      </c>
      <c r="D10" s="7" t="s">
        <v>19</v>
      </c>
      <c r="E10" s="7" t="s">
        <v>354</v>
      </c>
      <c r="F10" s="8">
        <v>72461.399999999994</v>
      </c>
      <c r="G10" s="7" t="s">
        <v>353</v>
      </c>
      <c r="H10" s="7" t="s">
        <v>352</v>
      </c>
      <c r="I10" s="7" t="s">
        <v>30</v>
      </c>
      <c r="J10" s="7" t="s">
        <v>29</v>
      </c>
      <c r="K10" s="7">
        <v>1962</v>
      </c>
      <c r="L10" s="7">
        <v>1982</v>
      </c>
      <c r="M10" s="7" t="s">
        <v>12</v>
      </c>
      <c r="N10" s="7" t="s">
        <v>10</v>
      </c>
      <c r="O10" s="7" t="s">
        <v>11</v>
      </c>
      <c r="P10" s="7" t="s">
        <v>10</v>
      </c>
      <c r="Q10" s="7" t="s">
        <v>11</v>
      </c>
      <c r="R10" s="7" t="s">
        <v>10</v>
      </c>
      <c r="S10" s="7" t="s">
        <v>11</v>
      </c>
      <c r="T10" s="7" t="s">
        <v>10</v>
      </c>
      <c r="U10" s="7" t="s">
        <v>351</v>
      </c>
      <c r="V10" s="7" t="s">
        <v>77</v>
      </c>
      <c r="W10" s="7" t="s">
        <v>7</v>
      </c>
      <c r="X10" s="7"/>
      <c r="Y10" s="7"/>
      <c r="Z10" s="7"/>
      <c r="AA10" s="7" t="s">
        <v>1</v>
      </c>
      <c r="AB10" t="s">
        <v>350</v>
      </c>
      <c r="AC10" t="s">
        <v>66</v>
      </c>
      <c r="AD10" s="6" t="s">
        <v>1</v>
      </c>
      <c r="AE10" s="6" t="s">
        <v>149</v>
      </c>
      <c r="AF10" s="3" t="s">
        <v>1</v>
      </c>
      <c r="AG10" s="37" t="s">
        <v>349</v>
      </c>
      <c r="AH10" s="37"/>
      <c r="AI10" s="37"/>
      <c r="AJ10" s="37"/>
      <c r="AK10" s="21">
        <v>44.5</v>
      </c>
      <c r="AL10" s="2">
        <v>525000</v>
      </c>
    </row>
    <row r="11" spans="1:44" ht="137.25" customHeight="1" x14ac:dyDescent="0.3">
      <c r="A11" s="7" t="s">
        <v>348</v>
      </c>
      <c r="B11" s="7" t="s">
        <v>347</v>
      </c>
      <c r="C11" s="7" t="s">
        <v>13</v>
      </c>
      <c r="D11" s="7" t="s">
        <v>19</v>
      </c>
      <c r="E11" s="7" t="s">
        <v>346</v>
      </c>
      <c r="F11" s="8">
        <v>67156</v>
      </c>
      <c r="G11" s="7" t="s">
        <v>345</v>
      </c>
      <c r="H11" s="7" t="s">
        <v>344</v>
      </c>
      <c r="I11" s="7" t="s">
        <v>30</v>
      </c>
      <c r="J11" s="7" t="s">
        <v>29</v>
      </c>
      <c r="K11" s="7">
        <v>1930</v>
      </c>
      <c r="L11" s="7">
        <v>1977</v>
      </c>
      <c r="M11" s="7" t="s">
        <v>12</v>
      </c>
      <c r="N11" s="7" t="s">
        <v>10</v>
      </c>
      <c r="O11" s="7" t="s">
        <v>10</v>
      </c>
      <c r="P11" s="7" t="s">
        <v>10</v>
      </c>
      <c r="Q11" s="7" t="s">
        <v>11</v>
      </c>
      <c r="R11" s="7" t="s">
        <v>10</v>
      </c>
      <c r="S11" s="7" t="s">
        <v>10</v>
      </c>
      <c r="T11" s="7" t="s">
        <v>10</v>
      </c>
      <c r="U11" s="7" t="s">
        <v>343</v>
      </c>
      <c r="V11" s="7" t="s">
        <v>8</v>
      </c>
      <c r="W11" s="7" t="s">
        <v>7</v>
      </c>
      <c r="X11" s="7"/>
      <c r="Y11" s="7"/>
      <c r="Z11" s="7"/>
      <c r="AA11" s="7" t="s">
        <v>1</v>
      </c>
      <c r="AB11" t="s">
        <v>342</v>
      </c>
      <c r="AC11" t="s">
        <v>276</v>
      </c>
      <c r="AD11" t="s">
        <v>1</v>
      </c>
      <c r="AE11" t="s">
        <v>149</v>
      </c>
      <c r="AF11" s="3" t="s">
        <v>1</v>
      </c>
      <c r="AG11" s="37" t="s">
        <v>341</v>
      </c>
      <c r="AH11" s="37"/>
      <c r="AI11" s="37"/>
      <c r="AJ11" s="37"/>
      <c r="AK11" s="1">
        <v>62.5</v>
      </c>
      <c r="AL11" s="2">
        <v>300000</v>
      </c>
    </row>
    <row r="12" spans="1:44" ht="148.5" customHeight="1" x14ac:dyDescent="0.3">
      <c r="A12" s="7" t="s">
        <v>340</v>
      </c>
      <c r="B12" s="7" t="s">
        <v>339</v>
      </c>
      <c r="C12" s="7" t="s">
        <v>339</v>
      </c>
      <c r="D12" s="7" t="s">
        <v>19</v>
      </c>
      <c r="E12" s="7" t="s">
        <v>338</v>
      </c>
      <c r="F12" s="8">
        <v>62688.3</v>
      </c>
      <c r="G12" s="7" t="s">
        <v>337</v>
      </c>
      <c r="H12" s="7" t="s">
        <v>336</v>
      </c>
      <c r="I12" s="7" t="s">
        <v>30</v>
      </c>
      <c r="J12" s="7" t="s">
        <v>29</v>
      </c>
      <c r="K12" s="7">
        <v>1960</v>
      </c>
      <c r="L12" s="7">
        <v>1980</v>
      </c>
      <c r="M12" s="7" t="s">
        <v>12</v>
      </c>
      <c r="N12" s="7" t="s">
        <v>10</v>
      </c>
      <c r="O12" s="7" t="s">
        <v>10</v>
      </c>
      <c r="P12" s="7" t="s">
        <v>10</v>
      </c>
      <c r="Q12" s="7" t="s">
        <v>11</v>
      </c>
      <c r="R12" s="7" t="s">
        <v>10</v>
      </c>
      <c r="S12" s="7" t="s">
        <v>10</v>
      </c>
      <c r="T12" s="7" t="s">
        <v>10</v>
      </c>
      <c r="U12" s="7" t="s">
        <v>335</v>
      </c>
      <c r="V12" s="7" t="s">
        <v>307</v>
      </c>
      <c r="W12" s="7" t="s">
        <v>7</v>
      </c>
      <c r="X12" s="7"/>
      <c r="Y12" s="7"/>
      <c r="Z12" s="7"/>
      <c r="AA12" s="7" t="s">
        <v>1</v>
      </c>
      <c r="AB12" t="s">
        <v>334</v>
      </c>
      <c r="AC12" t="s">
        <v>123</v>
      </c>
      <c r="AD12" s="6" t="s">
        <v>1</v>
      </c>
      <c r="AE12" s="6" t="s">
        <v>333</v>
      </c>
      <c r="AF12" s="9" t="s">
        <v>37</v>
      </c>
      <c r="AG12" s="39" t="s">
        <v>332</v>
      </c>
      <c r="AH12" s="39"/>
      <c r="AI12" s="39"/>
      <c r="AJ12" s="39"/>
      <c r="AK12" s="1">
        <v>46</v>
      </c>
      <c r="AL12" s="2">
        <v>470162.25</v>
      </c>
    </row>
    <row r="13" spans="1:44" ht="181.5" customHeight="1" x14ac:dyDescent="0.3">
      <c r="A13" s="7" t="s">
        <v>331</v>
      </c>
      <c r="B13" s="7" t="s">
        <v>330</v>
      </c>
      <c r="C13" s="7" t="s">
        <v>330</v>
      </c>
      <c r="D13" s="7" t="s">
        <v>19</v>
      </c>
      <c r="E13" s="7" t="s">
        <v>329</v>
      </c>
      <c r="F13" s="8">
        <v>53262.8</v>
      </c>
      <c r="G13" s="7" t="s">
        <v>328</v>
      </c>
      <c r="H13" s="7" t="s">
        <v>327</v>
      </c>
      <c r="I13" s="7" t="s">
        <v>244</v>
      </c>
      <c r="J13" s="7" t="s">
        <v>14</v>
      </c>
      <c r="K13" s="7">
        <v>1970</v>
      </c>
      <c r="L13" s="7">
        <v>1973</v>
      </c>
      <c r="M13" s="7" t="s">
        <v>12</v>
      </c>
      <c r="N13" s="7" t="s">
        <v>10</v>
      </c>
      <c r="O13" s="7" t="s">
        <v>10</v>
      </c>
      <c r="P13" s="7" t="s">
        <v>10</v>
      </c>
      <c r="Q13" s="7" t="s">
        <v>11</v>
      </c>
      <c r="R13" s="7" t="s">
        <v>11</v>
      </c>
      <c r="S13" s="7" t="s">
        <v>10</v>
      </c>
      <c r="T13" s="7" t="s">
        <v>10</v>
      </c>
      <c r="U13" s="7" t="s">
        <v>326</v>
      </c>
      <c r="V13" s="7" t="s">
        <v>307</v>
      </c>
      <c r="W13" s="7" t="s">
        <v>7</v>
      </c>
      <c r="X13" s="7" t="s">
        <v>243</v>
      </c>
      <c r="Y13" s="7" t="s">
        <v>325</v>
      </c>
      <c r="Z13" s="7"/>
      <c r="AA13" s="4" t="s">
        <v>5</v>
      </c>
      <c r="AB13" s="27" t="s">
        <v>324</v>
      </c>
      <c r="AC13" s="27" t="s">
        <v>323</v>
      </c>
      <c r="AD13" s="27" t="s">
        <v>1</v>
      </c>
      <c r="AE13" s="27" t="s">
        <v>2</v>
      </c>
      <c r="AF13" s="12" t="s">
        <v>75</v>
      </c>
      <c r="AG13" s="37" t="s">
        <v>322</v>
      </c>
      <c r="AH13" s="37"/>
      <c r="AI13" s="37"/>
      <c r="AJ13" s="37"/>
      <c r="AK13" s="1">
        <v>44.5</v>
      </c>
      <c r="AL13" s="2">
        <v>300000</v>
      </c>
    </row>
    <row r="14" spans="1:44" ht="60" customHeight="1" x14ac:dyDescent="0.3">
      <c r="A14" t="s">
        <v>321</v>
      </c>
      <c r="B14" t="s">
        <v>320</v>
      </c>
      <c r="C14" t="s">
        <v>13</v>
      </c>
      <c r="D14" t="s">
        <v>19</v>
      </c>
      <c r="E14" t="s">
        <v>319</v>
      </c>
      <c r="F14" s="5">
        <v>41450.1</v>
      </c>
      <c r="G14" t="s">
        <v>318</v>
      </c>
      <c r="H14" t="s">
        <v>317</v>
      </c>
      <c r="I14" t="s">
        <v>15</v>
      </c>
      <c r="J14" t="s">
        <v>29</v>
      </c>
      <c r="K14" t="s">
        <v>13</v>
      </c>
      <c r="L14" t="s">
        <v>13</v>
      </c>
      <c r="M14" t="s">
        <v>12</v>
      </c>
      <c r="N14" t="s">
        <v>10</v>
      </c>
      <c r="O14" t="s">
        <v>10</v>
      </c>
      <c r="P14" t="s">
        <v>10</v>
      </c>
      <c r="Q14" t="s">
        <v>11</v>
      </c>
      <c r="R14" t="s">
        <v>10</v>
      </c>
      <c r="S14" t="s">
        <v>10</v>
      </c>
      <c r="T14" t="s">
        <v>10</v>
      </c>
      <c r="U14" t="s">
        <v>316</v>
      </c>
      <c r="V14" t="s">
        <v>8</v>
      </c>
      <c r="W14" t="s">
        <v>7</v>
      </c>
      <c r="AA14" s="7" t="s">
        <v>1</v>
      </c>
      <c r="AB14" t="s">
        <v>217</v>
      </c>
      <c r="AC14" t="s">
        <v>3</v>
      </c>
      <c r="AD14" t="s">
        <v>1</v>
      </c>
      <c r="AE14" t="s">
        <v>149</v>
      </c>
      <c r="AF14" s="9" t="s">
        <v>37</v>
      </c>
      <c r="AG14" s="37" t="s">
        <v>315</v>
      </c>
      <c r="AH14" s="37"/>
      <c r="AI14" s="37"/>
      <c r="AJ14" s="37"/>
      <c r="AK14" s="1">
        <v>38.5</v>
      </c>
      <c r="AL14" s="2">
        <v>90000</v>
      </c>
    </row>
    <row r="15" spans="1:44" ht="118.5" customHeight="1" x14ac:dyDescent="0.3">
      <c r="A15" s="7" t="s">
        <v>314</v>
      </c>
      <c r="B15" s="7" t="s">
        <v>313</v>
      </c>
      <c r="C15" s="7" t="s">
        <v>313</v>
      </c>
      <c r="D15" s="7" t="s">
        <v>19</v>
      </c>
      <c r="E15" s="7" t="s">
        <v>312</v>
      </c>
      <c r="F15" s="8">
        <v>40594.300000000003</v>
      </c>
      <c r="G15" s="7" t="s">
        <v>311</v>
      </c>
      <c r="H15" s="7" t="s">
        <v>310</v>
      </c>
      <c r="I15" s="7" t="s">
        <v>15</v>
      </c>
      <c r="J15" s="7" t="s">
        <v>309</v>
      </c>
      <c r="K15" s="7" t="s">
        <v>13</v>
      </c>
      <c r="L15" s="7" t="s">
        <v>13</v>
      </c>
      <c r="M15" s="7" t="s">
        <v>12</v>
      </c>
      <c r="N15" s="7" t="s">
        <v>11</v>
      </c>
      <c r="O15" s="7" t="s">
        <v>11</v>
      </c>
      <c r="P15" s="7" t="s">
        <v>10</v>
      </c>
      <c r="Q15" s="7" t="s">
        <v>11</v>
      </c>
      <c r="R15" s="7" t="s">
        <v>11</v>
      </c>
      <c r="S15" s="7" t="s">
        <v>11</v>
      </c>
      <c r="T15" s="7" t="s">
        <v>10</v>
      </c>
      <c r="U15" s="7" t="s">
        <v>308</v>
      </c>
      <c r="V15" s="7" t="s">
        <v>307</v>
      </c>
      <c r="W15" s="7" t="s">
        <v>7</v>
      </c>
      <c r="X15" s="7"/>
      <c r="Y15" s="7" t="s">
        <v>306</v>
      </c>
      <c r="Z15" s="7"/>
      <c r="AA15" s="7" t="s">
        <v>1</v>
      </c>
      <c r="AB15" s="6" t="s">
        <v>305</v>
      </c>
      <c r="AC15" s="6" t="s">
        <v>276</v>
      </c>
      <c r="AD15" s="6" t="s">
        <v>1</v>
      </c>
      <c r="AE15" s="6" t="s">
        <v>149</v>
      </c>
      <c r="AF15" s="3" t="s">
        <v>1</v>
      </c>
      <c r="AG15" s="39" t="s">
        <v>304</v>
      </c>
      <c r="AH15" s="39"/>
      <c r="AI15" s="39"/>
      <c r="AJ15" s="39"/>
      <c r="AK15" s="1">
        <v>62</v>
      </c>
      <c r="AL15" s="2">
        <v>420000</v>
      </c>
    </row>
    <row r="16" spans="1:44" ht="74.25" customHeight="1" x14ac:dyDescent="0.3">
      <c r="A16" s="7" t="s">
        <v>303</v>
      </c>
      <c r="B16" s="7" t="s">
        <v>302</v>
      </c>
      <c r="C16" s="7" t="s">
        <v>302</v>
      </c>
      <c r="D16" s="7" t="s">
        <v>19</v>
      </c>
      <c r="E16" s="7" t="s">
        <v>301</v>
      </c>
      <c r="F16" s="8">
        <v>40282.6</v>
      </c>
      <c r="G16" s="7" t="s">
        <v>300</v>
      </c>
      <c r="H16" s="7" t="s">
        <v>299</v>
      </c>
      <c r="I16" s="7" t="s">
        <v>30</v>
      </c>
      <c r="J16" s="7" t="s">
        <v>29</v>
      </c>
      <c r="K16" s="7">
        <v>1968</v>
      </c>
      <c r="L16" s="7">
        <v>1981</v>
      </c>
      <c r="M16" s="7" t="s">
        <v>12</v>
      </c>
      <c r="N16" s="7" t="s">
        <v>11</v>
      </c>
      <c r="O16" s="7" t="s">
        <v>11</v>
      </c>
      <c r="P16" s="7" t="s">
        <v>10</v>
      </c>
      <c r="Q16" s="7" t="s">
        <v>11</v>
      </c>
      <c r="R16" s="7" t="s">
        <v>11</v>
      </c>
      <c r="S16" s="7" t="s">
        <v>11</v>
      </c>
      <c r="T16" s="7" t="s">
        <v>10</v>
      </c>
      <c r="U16" s="7" t="s">
        <v>40</v>
      </c>
      <c r="V16" s="7" t="s">
        <v>8</v>
      </c>
      <c r="W16" s="7" t="s">
        <v>7</v>
      </c>
      <c r="X16" s="7"/>
      <c r="Y16" s="7"/>
      <c r="Z16" s="7"/>
      <c r="AA16" s="7" t="s">
        <v>1</v>
      </c>
      <c r="AB16" s="6" t="s">
        <v>298</v>
      </c>
      <c r="AC16" s="6" t="s">
        <v>297</v>
      </c>
      <c r="AD16" s="6" t="s">
        <v>1</v>
      </c>
      <c r="AE16" s="6" t="s">
        <v>296</v>
      </c>
      <c r="AF16" s="9" t="s">
        <v>37</v>
      </c>
      <c r="AG16" s="39" t="s">
        <v>295</v>
      </c>
      <c r="AH16" s="39"/>
      <c r="AI16" s="39"/>
      <c r="AJ16" s="39"/>
      <c r="AK16" s="26" t="s">
        <v>46</v>
      </c>
      <c r="AL16" s="25" t="s">
        <v>46</v>
      </c>
    </row>
    <row r="17" spans="1:38" ht="46.5" customHeight="1" x14ac:dyDescent="0.3">
      <c r="A17" t="s">
        <v>294</v>
      </c>
      <c r="B17" t="s">
        <v>293</v>
      </c>
      <c r="C17" t="s">
        <v>293</v>
      </c>
      <c r="D17" t="s">
        <v>19</v>
      </c>
      <c r="E17" t="s">
        <v>292</v>
      </c>
      <c r="F17" s="5">
        <v>37923.9</v>
      </c>
      <c r="G17" t="s">
        <v>291</v>
      </c>
      <c r="H17" t="s">
        <v>290</v>
      </c>
      <c r="I17" t="s">
        <v>15</v>
      </c>
      <c r="J17" t="s">
        <v>29</v>
      </c>
      <c r="K17">
        <v>1972</v>
      </c>
      <c r="L17">
        <v>1984</v>
      </c>
      <c r="M17" t="s">
        <v>12</v>
      </c>
      <c r="N17" t="s">
        <v>10</v>
      </c>
      <c r="O17" t="s">
        <v>11</v>
      </c>
      <c r="P17" t="s">
        <v>10</v>
      </c>
      <c r="Q17" t="s">
        <v>11</v>
      </c>
      <c r="R17" t="s">
        <v>10</v>
      </c>
      <c r="S17" t="s">
        <v>11</v>
      </c>
      <c r="T17" t="s">
        <v>10</v>
      </c>
      <c r="U17" t="s">
        <v>289</v>
      </c>
      <c r="V17" t="s">
        <v>8</v>
      </c>
      <c r="W17" t="s">
        <v>7</v>
      </c>
      <c r="Y17" t="s">
        <v>288</v>
      </c>
      <c r="AA17" s="7" t="s">
        <v>1</v>
      </c>
      <c r="AB17" t="s">
        <v>287</v>
      </c>
      <c r="AC17" t="s">
        <v>286</v>
      </c>
      <c r="AD17" t="s">
        <v>1</v>
      </c>
      <c r="AE17" t="s">
        <v>149</v>
      </c>
      <c r="AF17" s="9" t="s">
        <v>37</v>
      </c>
      <c r="AG17" s="37" t="s">
        <v>285</v>
      </c>
      <c r="AH17" s="37"/>
      <c r="AI17" s="37"/>
      <c r="AJ17" s="37"/>
      <c r="AK17" s="26" t="s">
        <v>46</v>
      </c>
      <c r="AL17" s="25" t="s">
        <v>46</v>
      </c>
    </row>
    <row r="18" spans="1:38" ht="121.5" customHeight="1" x14ac:dyDescent="0.3">
      <c r="A18" s="7" t="s">
        <v>284</v>
      </c>
      <c r="B18" s="7" t="s">
        <v>283</v>
      </c>
      <c r="C18" s="7" t="s">
        <v>283</v>
      </c>
      <c r="D18" s="7" t="s">
        <v>19</v>
      </c>
      <c r="E18" s="7" t="s">
        <v>282</v>
      </c>
      <c r="F18" s="8">
        <v>36857.9</v>
      </c>
      <c r="G18" s="7" t="s">
        <v>281</v>
      </c>
      <c r="H18" s="7" t="s">
        <v>280</v>
      </c>
      <c r="I18" s="7" t="s">
        <v>244</v>
      </c>
      <c r="J18" s="7" t="s">
        <v>14</v>
      </c>
      <c r="K18" s="7">
        <v>1967</v>
      </c>
      <c r="L18" s="7">
        <v>1970</v>
      </c>
      <c r="M18" s="7" t="s">
        <v>12</v>
      </c>
      <c r="N18" s="7" t="s">
        <v>10</v>
      </c>
      <c r="O18" s="7" t="s">
        <v>10</v>
      </c>
      <c r="P18" s="7" t="s">
        <v>10</v>
      </c>
      <c r="Q18" s="7" t="s">
        <v>11</v>
      </c>
      <c r="R18" s="7" t="s">
        <v>11</v>
      </c>
      <c r="S18" s="7" t="s">
        <v>10</v>
      </c>
      <c r="T18" s="7" t="s">
        <v>10</v>
      </c>
      <c r="U18" s="7" t="s">
        <v>279</v>
      </c>
      <c r="V18" s="7" t="s">
        <v>77</v>
      </c>
      <c r="W18" s="7" t="s">
        <v>7</v>
      </c>
      <c r="X18" s="7" t="s">
        <v>243</v>
      </c>
      <c r="Y18" s="7" t="s">
        <v>278</v>
      </c>
      <c r="Z18" s="7"/>
      <c r="AA18" s="7" t="s">
        <v>1</v>
      </c>
      <c r="AB18" s="6" t="s">
        <v>277</v>
      </c>
      <c r="AC18" s="6" t="s">
        <v>276</v>
      </c>
      <c r="AD18" s="6" t="s">
        <v>275</v>
      </c>
      <c r="AE18" s="6" t="s">
        <v>2</v>
      </c>
      <c r="AF18" s="12" t="s">
        <v>75</v>
      </c>
      <c r="AG18" s="37" t="s">
        <v>274</v>
      </c>
      <c r="AH18" s="37"/>
      <c r="AI18" s="37"/>
      <c r="AJ18" s="37"/>
      <c r="AK18" s="1">
        <v>43</v>
      </c>
      <c r="AL18" s="2">
        <v>525000</v>
      </c>
    </row>
    <row r="19" spans="1:38" ht="167.25" customHeight="1" x14ac:dyDescent="0.3">
      <c r="A19" s="23" t="s">
        <v>273</v>
      </c>
      <c r="B19" s="23" t="s">
        <v>272</v>
      </c>
      <c r="C19" s="23" t="s">
        <v>272</v>
      </c>
      <c r="D19" s="23" t="s">
        <v>19</v>
      </c>
      <c r="E19" s="23" t="s">
        <v>271</v>
      </c>
      <c r="F19" s="24">
        <v>36098.9</v>
      </c>
      <c r="G19" s="23" t="s">
        <v>270</v>
      </c>
      <c r="H19" s="23" t="s">
        <v>269</v>
      </c>
      <c r="I19" s="23" t="s">
        <v>15</v>
      </c>
      <c r="J19" s="23" t="s">
        <v>29</v>
      </c>
      <c r="K19" s="23" t="s">
        <v>13</v>
      </c>
      <c r="L19" s="23" t="s">
        <v>13</v>
      </c>
      <c r="M19" s="23" t="s">
        <v>12</v>
      </c>
      <c r="N19" s="23" t="s">
        <v>10</v>
      </c>
      <c r="O19" s="23" t="s">
        <v>10</v>
      </c>
      <c r="P19" s="23" t="s">
        <v>10</v>
      </c>
      <c r="Q19" s="23" t="s">
        <v>11</v>
      </c>
      <c r="R19" s="23" t="s">
        <v>10</v>
      </c>
      <c r="S19" s="23" t="s">
        <v>10</v>
      </c>
      <c r="T19" s="23" t="s">
        <v>10</v>
      </c>
      <c r="U19" s="23" t="s">
        <v>40</v>
      </c>
      <c r="V19" s="23" t="s">
        <v>8</v>
      </c>
      <c r="W19" s="23" t="s">
        <v>7</v>
      </c>
      <c r="X19" s="23"/>
      <c r="Y19" s="23"/>
      <c r="Z19" s="22"/>
      <c r="AA19" s="7" t="s">
        <v>1</v>
      </c>
      <c r="AB19" t="s">
        <v>268</v>
      </c>
      <c r="AC19" t="s">
        <v>56</v>
      </c>
      <c r="AD19" t="s">
        <v>1</v>
      </c>
      <c r="AE19" t="s">
        <v>23</v>
      </c>
      <c r="AF19" s="9" t="s">
        <v>37</v>
      </c>
      <c r="AG19" s="37" t="s">
        <v>267</v>
      </c>
      <c r="AH19" s="37"/>
      <c r="AI19" s="37"/>
      <c r="AJ19" s="37"/>
      <c r="AK19" s="1">
        <v>42</v>
      </c>
      <c r="AL19" s="2">
        <f>541483500/1000</f>
        <v>541483.5</v>
      </c>
    </row>
    <row r="20" spans="1:38" ht="239.25" customHeight="1" x14ac:dyDescent="0.3">
      <c r="A20" t="s">
        <v>266</v>
      </c>
      <c r="B20" t="s">
        <v>265</v>
      </c>
      <c r="C20" t="s">
        <v>265</v>
      </c>
      <c r="D20" t="s">
        <v>19</v>
      </c>
      <c r="E20" t="s">
        <v>264</v>
      </c>
      <c r="F20" s="5">
        <v>36031.5</v>
      </c>
      <c r="G20" t="s">
        <v>263</v>
      </c>
      <c r="H20" t="s">
        <v>262</v>
      </c>
      <c r="I20" t="s">
        <v>30</v>
      </c>
      <c r="J20" t="s">
        <v>29</v>
      </c>
      <c r="K20">
        <v>1964</v>
      </c>
      <c r="L20">
        <v>1975</v>
      </c>
      <c r="M20" t="s">
        <v>28</v>
      </c>
      <c r="N20" t="s">
        <v>10</v>
      </c>
      <c r="O20" t="s">
        <v>10</v>
      </c>
      <c r="P20" t="s">
        <v>10</v>
      </c>
      <c r="Q20" t="s">
        <v>11</v>
      </c>
      <c r="R20" t="s">
        <v>10</v>
      </c>
      <c r="S20" t="s">
        <v>10</v>
      </c>
      <c r="T20" t="s">
        <v>10</v>
      </c>
      <c r="U20" t="s">
        <v>253</v>
      </c>
      <c r="V20" t="s">
        <v>192</v>
      </c>
      <c r="W20" t="s">
        <v>7</v>
      </c>
      <c r="Y20" t="s">
        <v>261</v>
      </c>
      <c r="AA20" s="7" t="s">
        <v>1</v>
      </c>
      <c r="AB20" t="s">
        <v>260</v>
      </c>
      <c r="AC20" t="s">
        <v>123</v>
      </c>
      <c r="AD20" t="s">
        <v>1</v>
      </c>
      <c r="AE20" t="s">
        <v>2</v>
      </c>
      <c r="AF20" s="3" t="s">
        <v>1</v>
      </c>
      <c r="AG20" s="37" t="s">
        <v>259</v>
      </c>
      <c r="AH20" s="37"/>
      <c r="AI20" s="37"/>
      <c r="AJ20" s="37"/>
      <c r="AK20" s="1">
        <v>46.5</v>
      </c>
      <c r="AL20" s="2">
        <v>232500</v>
      </c>
    </row>
    <row r="21" spans="1:38" ht="60.75" customHeight="1" x14ac:dyDescent="0.3">
      <c r="A21" s="7" t="s">
        <v>258</v>
      </c>
      <c r="B21" s="7" t="s">
        <v>257</v>
      </c>
      <c r="C21" s="7" t="s">
        <v>257</v>
      </c>
      <c r="D21" s="7" t="s">
        <v>19</v>
      </c>
      <c r="E21" s="7" t="s">
        <v>256</v>
      </c>
      <c r="F21" s="8">
        <v>34911.5</v>
      </c>
      <c r="G21" s="7" t="s">
        <v>255</v>
      </c>
      <c r="H21" s="7" t="s">
        <v>254</v>
      </c>
      <c r="I21" s="7" t="s">
        <v>30</v>
      </c>
      <c r="J21" s="7" t="s">
        <v>29</v>
      </c>
      <c r="K21" s="7">
        <v>1966</v>
      </c>
      <c r="L21" s="7">
        <v>1976</v>
      </c>
      <c r="M21" s="7" t="s">
        <v>12</v>
      </c>
      <c r="N21" s="7" t="s">
        <v>10</v>
      </c>
      <c r="O21" s="7" t="s">
        <v>10</v>
      </c>
      <c r="P21" s="7" t="s">
        <v>10</v>
      </c>
      <c r="Q21" s="7" t="s">
        <v>11</v>
      </c>
      <c r="R21" s="7" t="s">
        <v>10</v>
      </c>
      <c r="S21" s="7" t="s">
        <v>10</v>
      </c>
      <c r="T21" s="7" t="s">
        <v>10</v>
      </c>
      <c r="U21" s="7" t="s">
        <v>253</v>
      </c>
      <c r="V21" s="7" t="s">
        <v>192</v>
      </c>
      <c r="W21" s="7" t="s">
        <v>7</v>
      </c>
      <c r="X21" s="7"/>
      <c r="Y21" s="7"/>
      <c r="Z21" s="7"/>
      <c r="AA21" s="7" t="s">
        <v>1</v>
      </c>
      <c r="AB21" t="s">
        <v>252</v>
      </c>
      <c r="AC21" t="s">
        <v>123</v>
      </c>
      <c r="AD21" s="6" t="s">
        <v>1</v>
      </c>
      <c r="AE21" s="6" t="s">
        <v>23</v>
      </c>
      <c r="AF21" s="9" t="s">
        <v>37</v>
      </c>
      <c r="AG21" s="37" t="s">
        <v>251</v>
      </c>
      <c r="AH21" s="37"/>
      <c r="AI21" s="37"/>
      <c r="AJ21" s="37"/>
      <c r="AK21" s="21" t="s">
        <v>46</v>
      </c>
      <c r="AL21" s="20" t="s">
        <v>46</v>
      </c>
    </row>
    <row r="22" spans="1:38" ht="165.75" customHeight="1" x14ac:dyDescent="0.3">
      <c r="A22" s="7" t="s">
        <v>250</v>
      </c>
      <c r="B22" s="7" t="s">
        <v>249</v>
      </c>
      <c r="C22" s="7" t="s">
        <v>13</v>
      </c>
      <c r="D22" s="7" t="s">
        <v>248</v>
      </c>
      <c r="E22" s="7" t="s">
        <v>247</v>
      </c>
      <c r="F22" s="8">
        <v>34380.199999999997</v>
      </c>
      <c r="G22" s="7" t="s">
        <v>246</v>
      </c>
      <c r="H22" s="7" t="s">
        <v>245</v>
      </c>
      <c r="I22" s="7" t="s">
        <v>244</v>
      </c>
      <c r="J22" s="7" t="s">
        <v>14</v>
      </c>
      <c r="K22" s="7">
        <v>1960</v>
      </c>
      <c r="L22" s="7">
        <v>1991</v>
      </c>
      <c r="M22" s="7" t="s">
        <v>12</v>
      </c>
      <c r="N22" s="7" t="s">
        <v>11</v>
      </c>
      <c r="O22" s="7" t="s">
        <v>10</v>
      </c>
      <c r="P22" s="7" t="s">
        <v>10</v>
      </c>
      <c r="Q22" s="7" t="s">
        <v>11</v>
      </c>
      <c r="R22" s="7" t="s">
        <v>11</v>
      </c>
      <c r="S22" s="7" t="s">
        <v>10</v>
      </c>
      <c r="T22" s="7" t="s">
        <v>10</v>
      </c>
      <c r="U22" s="7" t="s">
        <v>87</v>
      </c>
      <c r="V22" s="7" t="s">
        <v>77</v>
      </c>
      <c r="W22" s="7" t="s">
        <v>7</v>
      </c>
      <c r="X22" s="7" t="s">
        <v>243</v>
      </c>
      <c r="Y22" s="7"/>
      <c r="Z22" s="7"/>
      <c r="AA22" s="4" t="s">
        <v>5</v>
      </c>
      <c r="AB22" s="6" t="s">
        <v>242</v>
      </c>
      <c r="AC22" s="6" t="s">
        <v>123</v>
      </c>
      <c r="AD22" s="6" t="s">
        <v>1</v>
      </c>
      <c r="AE22" s="6" t="s">
        <v>241</v>
      </c>
      <c r="AF22" s="19" t="s">
        <v>94</v>
      </c>
      <c r="AG22" s="37" t="s">
        <v>240</v>
      </c>
      <c r="AH22" s="37"/>
      <c r="AI22" s="37"/>
      <c r="AJ22" s="37"/>
      <c r="AK22" s="21" t="s">
        <v>46</v>
      </c>
      <c r="AL22" s="20" t="s">
        <v>46</v>
      </c>
    </row>
    <row r="23" spans="1:38" ht="61.5" customHeight="1" x14ac:dyDescent="0.3">
      <c r="A23" t="s">
        <v>239</v>
      </c>
      <c r="B23" t="s">
        <v>238</v>
      </c>
      <c r="C23" t="s">
        <v>238</v>
      </c>
      <c r="D23" t="s">
        <v>19</v>
      </c>
      <c r="E23" t="s">
        <v>237</v>
      </c>
      <c r="F23" s="5">
        <v>30175.5</v>
      </c>
      <c r="G23" t="s">
        <v>236</v>
      </c>
      <c r="H23" t="s">
        <v>235</v>
      </c>
      <c r="I23" t="s">
        <v>234</v>
      </c>
      <c r="J23" t="s">
        <v>29</v>
      </c>
      <c r="K23">
        <v>1978</v>
      </c>
      <c r="L23">
        <v>1988</v>
      </c>
      <c r="M23" t="s">
        <v>13</v>
      </c>
      <c r="N23" t="s">
        <v>10</v>
      </c>
      <c r="O23" t="s">
        <v>10</v>
      </c>
      <c r="P23" t="s">
        <v>10</v>
      </c>
      <c r="Q23" t="s">
        <v>11</v>
      </c>
      <c r="R23" t="s">
        <v>11</v>
      </c>
      <c r="S23" t="s">
        <v>10</v>
      </c>
      <c r="T23" t="s">
        <v>10</v>
      </c>
      <c r="U23" t="s">
        <v>40</v>
      </c>
      <c r="V23" t="s">
        <v>8</v>
      </c>
      <c r="W23" t="s">
        <v>7</v>
      </c>
      <c r="AA23" s="4" t="s">
        <v>5</v>
      </c>
      <c r="AB23" t="s">
        <v>233</v>
      </c>
      <c r="AC23" t="s">
        <v>66</v>
      </c>
      <c r="AD23" t="s">
        <v>1</v>
      </c>
      <c r="AE23" t="s">
        <v>232</v>
      </c>
      <c r="AF23" s="9" t="s">
        <v>37</v>
      </c>
      <c r="AG23" s="37" t="s">
        <v>231</v>
      </c>
      <c r="AH23" s="37"/>
      <c r="AI23" s="37"/>
      <c r="AJ23" s="37"/>
      <c r="AK23" s="1" t="s">
        <v>46</v>
      </c>
      <c r="AL23" s="10" t="s">
        <v>46</v>
      </c>
    </row>
    <row r="24" spans="1:38" ht="90" customHeight="1" x14ac:dyDescent="0.3">
      <c r="A24" s="7" t="s">
        <v>230</v>
      </c>
      <c r="B24" s="7" t="s">
        <v>229</v>
      </c>
      <c r="C24" s="7" t="s">
        <v>229</v>
      </c>
      <c r="D24" s="7" t="s">
        <v>19</v>
      </c>
      <c r="E24" s="7" t="s">
        <v>228</v>
      </c>
      <c r="F24" s="8">
        <v>29098.2</v>
      </c>
      <c r="G24" s="7" t="s">
        <v>227</v>
      </c>
      <c r="H24" s="7" t="s">
        <v>226</v>
      </c>
      <c r="I24" s="7" t="s">
        <v>15</v>
      </c>
      <c r="J24" s="7" t="s">
        <v>29</v>
      </c>
      <c r="K24" s="7">
        <v>1961</v>
      </c>
      <c r="L24" s="7">
        <v>1969</v>
      </c>
      <c r="M24" s="7" t="s">
        <v>13</v>
      </c>
      <c r="N24" s="7" t="s">
        <v>10</v>
      </c>
      <c r="O24" s="7" t="s">
        <v>11</v>
      </c>
      <c r="P24" s="7" t="s">
        <v>10</v>
      </c>
      <c r="Q24" s="7" t="s">
        <v>11</v>
      </c>
      <c r="R24" s="7" t="s">
        <v>11</v>
      </c>
      <c r="S24" s="7" t="s">
        <v>11</v>
      </c>
      <c r="T24" s="7" t="s">
        <v>10</v>
      </c>
      <c r="U24" s="7" t="s">
        <v>40</v>
      </c>
      <c r="V24" s="7" t="s">
        <v>8</v>
      </c>
      <c r="W24" s="7" t="s">
        <v>7</v>
      </c>
      <c r="X24" s="7"/>
      <c r="Y24" s="7"/>
      <c r="Z24" s="7"/>
      <c r="AA24" s="4" t="s">
        <v>5</v>
      </c>
      <c r="AB24" t="s">
        <v>225</v>
      </c>
      <c r="AC24" t="s">
        <v>224</v>
      </c>
      <c r="AD24" t="s">
        <v>5</v>
      </c>
      <c r="AE24" t="s">
        <v>23</v>
      </c>
      <c r="AF24" s="9" t="s">
        <v>37</v>
      </c>
      <c r="AG24" s="37" t="s">
        <v>223</v>
      </c>
      <c r="AH24" s="37"/>
      <c r="AI24" s="37"/>
      <c r="AJ24" s="37"/>
      <c r="AK24" s="1">
        <v>38.5</v>
      </c>
      <c r="AL24" s="10" t="s">
        <v>46</v>
      </c>
    </row>
    <row r="25" spans="1:38" ht="30" customHeight="1" x14ac:dyDescent="0.3">
      <c r="A25" t="s">
        <v>222</v>
      </c>
      <c r="B25" t="s">
        <v>221</v>
      </c>
      <c r="C25" t="s">
        <v>13</v>
      </c>
      <c r="D25" t="s">
        <v>19</v>
      </c>
      <c r="E25" t="s">
        <v>220</v>
      </c>
      <c r="F25" s="5">
        <v>26978.799999999999</v>
      </c>
      <c r="G25" t="s">
        <v>219</v>
      </c>
      <c r="H25" t="s">
        <v>218</v>
      </c>
      <c r="I25" t="s">
        <v>30</v>
      </c>
      <c r="J25" t="s">
        <v>29</v>
      </c>
      <c r="K25" t="s">
        <v>13</v>
      </c>
      <c r="L25">
        <v>1975</v>
      </c>
      <c r="M25" t="s">
        <v>12</v>
      </c>
      <c r="N25" t="s">
        <v>10</v>
      </c>
      <c r="O25" t="s">
        <v>10</v>
      </c>
      <c r="P25" t="s">
        <v>10</v>
      </c>
      <c r="Q25" t="s">
        <v>11</v>
      </c>
      <c r="R25" t="s">
        <v>10</v>
      </c>
      <c r="S25" t="s">
        <v>10</v>
      </c>
      <c r="T25" t="s">
        <v>10</v>
      </c>
      <c r="U25" t="s">
        <v>58</v>
      </c>
      <c r="V25" t="s">
        <v>8</v>
      </c>
      <c r="W25" t="s">
        <v>7</v>
      </c>
      <c r="AA25" s="7" t="s">
        <v>1</v>
      </c>
      <c r="AB25" t="s">
        <v>217</v>
      </c>
      <c r="AC25" t="s">
        <v>150</v>
      </c>
      <c r="AD25" t="s">
        <v>1</v>
      </c>
      <c r="AE25" t="s">
        <v>23</v>
      </c>
      <c r="AF25" s="9" t="s">
        <v>37</v>
      </c>
      <c r="AG25" s="37" t="s">
        <v>216</v>
      </c>
      <c r="AH25" s="37"/>
      <c r="AI25" s="37"/>
      <c r="AJ25" s="37"/>
      <c r="AK25" s="1" t="s">
        <v>46</v>
      </c>
      <c r="AL25" s="10" t="s">
        <v>46</v>
      </c>
    </row>
    <row r="26" spans="1:38" ht="110.25" customHeight="1" x14ac:dyDescent="0.3">
      <c r="A26" s="7" t="s">
        <v>215</v>
      </c>
      <c r="B26" s="7" t="s">
        <v>214</v>
      </c>
      <c r="C26" s="7" t="s">
        <v>13</v>
      </c>
      <c r="D26" s="7" t="s">
        <v>19</v>
      </c>
      <c r="E26" s="7" t="s">
        <v>213</v>
      </c>
      <c r="F26" s="8">
        <v>24880</v>
      </c>
      <c r="G26" s="7" t="s">
        <v>212</v>
      </c>
      <c r="H26" s="7" t="s">
        <v>211</v>
      </c>
      <c r="I26" s="7" t="s">
        <v>30</v>
      </c>
      <c r="J26" s="7" t="s">
        <v>29</v>
      </c>
      <c r="K26" s="7">
        <v>1969</v>
      </c>
      <c r="L26" s="7">
        <v>1987</v>
      </c>
      <c r="M26" s="7" t="s">
        <v>12</v>
      </c>
      <c r="N26" s="7" t="s">
        <v>10</v>
      </c>
      <c r="O26" s="7" t="s">
        <v>10</v>
      </c>
      <c r="P26" s="7" t="s">
        <v>10</v>
      </c>
      <c r="Q26" s="7" t="s">
        <v>11</v>
      </c>
      <c r="R26" s="7" t="s">
        <v>10</v>
      </c>
      <c r="S26" s="7" t="s">
        <v>10</v>
      </c>
      <c r="T26" s="7" t="s">
        <v>10</v>
      </c>
      <c r="U26" s="7" t="s">
        <v>151</v>
      </c>
      <c r="V26" s="7" t="s">
        <v>8</v>
      </c>
      <c r="W26" s="7" t="s">
        <v>7</v>
      </c>
      <c r="X26" s="7"/>
      <c r="Y26" s="7" t="s">
        <v>210</v>
      </c>
      <c r="Z26" s="7"/>
      <c r="AA26" s="7" t="s">
        <v>1</v>
      </c>
      <c r="AB26" s="6" t="s">
        <v>209</v>
      </c>
      <c r="AC26" s="6" t="s">
        <v>56</v>
      </c>
      <c r="AD26" s="6" t="s">
        <v>1</v>
      </c>
      <c r="AE26" s="6" t="s">
        <v>2</v>
      </c>
      <c r="AF26" s="17" t="s">
        <v>1</v>
      </c>
      <c r="AG26" s="37" t="s">
        <v>208</v>
      </c>
      <c r="AH26" s="37"/>
      <c r="AI26" s="37"/>
      <c r="AJ26" s="37"/>
      <c r="AK26" s="1">
        <v>37.5</v>
      </c>
      <c r="AL26" s="10" t="s">
        <v>46</v>
      </c>
    </row>
    <row r="27" spans="1:38" ht="122.25" customHeight="1" x14ac:dyDescent="0.3">
      <c r="A27" t="s">
        <v>207</v>
      </c>
      <c r="B27" t="s">
        <v>206</v>
      </c>
      <c r="C27" t="s">
        <v>13</v>
      </c>
      <c r="D27" t="s">
        <v>19</v>
      </c>
      <c r="E27" t="s">
        <v>205</v>
      </c>
      <c r="F27" s="5">
        <v>24743.3</v>
      </c>
      <c r="G27" t="s">
        <v>204</v>
      </c>
      <c r="H27" t="s">
        <v>203</v>
      </c>
      <c r="I27" t="s">
        <v>15</v>
      </c>
      <c r="J27" t="s">
        <v>29</v>
      </c>
      <c r="K27">
        <v>1974</v>
      </c>
      <c r="L27">
        <v>1984</v>
      </c>
      <c r="M27" t="s">
        <v>12</v>
      </c>
      <c r="N27" t="s">
        <v>10</v>
      </c>
      <c r="O27" t="s">
        <v>10</v>
      </c>
      <c r="P27" t="s">
        <v>10</v>
      </c>
      <c r="Q27" t="s">
        <v>11</v>
      </c>
      <c r="R27" t="s">
        <v>10</v>
      </c>
      <c r="S27" t="s">
        <v>10</v>
      </c>
      <c r="T27" t="s">
        <v>10</v>
      </c>
      <c r="U27" t="s">
        <v>202</v>
      </c>
      <c r="V27" t="s">
        <v>77</v>
      </c>
      <c r="W27" t="s">
        <v>7</v>
      </c>
      <c r="AA27" s="4" t="s">
        <v>5</v>
      </c>
      <c r="AB27" t="s">
        <v>201</v>
      </c>
      <c r="AC27" t="s">
        <v>200</v>
      </c>
      <c r="AD27" t="s">
        <v>1</v>
      </c>
      <c r="AE27" t="s">
        <v>173</v>
      </c>
      <c r="AF27" s="19" t="s">
        <v>113</v>
      </c>
      <c r="AG27" s="37" t="s">
        <v>199</v>
      </c>
      <c r="AH27" s="37"/>
      <c r="AI27" s="37"/>
      <c r="AJ27" s="37"/>
      <c r="AK27" s="1">
        <v>37</v>
      </c>
      <c r="AL27" s="2">
        <v>180000</v>
      </c>
    </row>
    <row r="28" spans="1:38" ht="122.25" customHeight="1" x14ac:dyDescent="0.3">
      <c r="A28" s="7" t="s">
        <v>198</v>
      </c>
      <c r="B28" s="7" t="s">
        <v>197</v>
      </c>
      <c r="C28" s="7" t="s">
        <v>197</v>
      </c>
      <c r="D28" s="7" t="s">
        <v>19</v>
      </c>
      <c r="E28" s="7" t="s">
        <v>196</v>
      </c>
      <c r="F28" s="8">
        <v>24572.6</v>
      </c>
      <c r="G28" s="7" t="s">
        <v>195</v>
      </c>
      <c r="H28" s="7" t="s">
        <v>194</v>
      </c>
      <c r="I28" s="7" t="s">
        <v>30</v>
      </c>
      <c r="J28" s="7" t="s">
        <v>29</v>
      </c>
      <c r="K28" s="7">
        <v>1949</v>
      </c>
      <c r="L28" s="7">
        <v>1974</v>
      </c>
      <c r="M28" s="7" t="s">
        <v>28</v>
      </c>
      <c r="N28" s="7" t="s">
        <v>11</v>
      </c>
      <c r="O28" s="7" t="s">
        <v>11</v>
      </c>
      <c r="P28" s="7" t="s">
        <v>10</v>
      </c>
      <c r="Q28" s="7" t="s">
        <v>11</v>
      </c>
      <c r="R28" s="7" t="s">
        <v>11</v>
      </c>
      <c r="S28" s="7" t="s">
        <v>11</v>
      </c>
      <c r="T28" s="7" t="s">
        <v>10</v>
      </c>
      <c r="U28" s="7" t="s">
        <v>193</v>
      </c>
      <c r="V28" s="7" t="s">
        <v>192</v>
      </c>
      <c r="W28" s="7" t="s">
        <v>7</v>
      </c>
      <c r="X28" s="7"/>
      <c r="Y28" s="7" t="s">
        <v>26</v>
      </c>
      <c r="Z28" s="7"/>
      <c r="AA28" s="7" t="s">
        <v>1</v>
      </c>
      <c r="AB28" s="6" t="s">
        <v>191</v>
      </c>
      <c r="AC28" s="6" t="s">
        <v>190</v>
      </c>
      <c r="AD28" s="6" t="s">
        <v>1</v>
      </c>
      <c r="AE28" s="6" t="s">
        <v>189</v>
      </c>
      <c r="AF28" s="19" t="s">
        <v>113</v>
      </c>
      <c r="AG28" s="37" t="s">
        <v>188</v>
      </c>
      <c r="AH28" s="37"/>
      <c r="AI28" s="37"/>
      <c r="AJ28" s="37"/>
      <c r="AK28" s="1">
        <v>56.5</v>
      </c>
      <c r="AL28" s="2">
        <v>225000</v>
      </c>
    </row>
    <row r="29" spans="1:38" ht="132" customHeight="1" x14ac:dyDescent="0.3">
      <c r="A29" s="7" t="s">
        <v>187</v>
      </c>
      <c r="B29" s="7" t="s">
        <v>186</v>
      </c>
      <c r="C29" s="7" t="s">
        <v>186</v>
      </c>
      <c r="D29" s="7" t="s">
        <v>19</v>
      </c>
      <c r="E29" s="7" t="s">
        <v>185</v>
      </c>
      <c r="F29" s="8">
        <v>23551.4</v>
      </c>
      <c r="G29" s="7" t="s">
        <v>184</v>
      </c>
      <c r="H29" s="7" t="s">
        <v>183</v>
      </c>
      <c r="I29" s="7" t="s">
        <v>30</v>
      </c>
      <c r="J29" s="7" t="s">
        <v>29</v>
      </c>
      <c r="K29" s="7">
        <v>1963</v>
      </c>
      <c r="L29" s="7">
        <v>1970</v>
      </c>
      <c r="M29" s="7" t="s">
        <v>12</v>
      </c>
      <c r="N29" s="7" t="s">
        <v>10</v>
      </c>
      <c r="O29" s="7" t="s">
        <v>10</v>
      </c>
      <c r="P29" s="7" t="s">
        <v>10</v>
      </c>
      <c r="Q29" s="7" t="s">
        <v>11</v>
      </c>
      <c r="R29" s="7" t="s">
        <v>11</v>
      </c>
      <c r="S29" s="7" t="s">
        <v>10</v>
      </c>
      <c r="T29" s="7" t="s">
        <v>10</v>
      </c>
      <c r="U29" s="7" t="s">
        <v>40</v>
      </c>
      <c r="V29" s="7" t="s">
        <v>8</v>
      </c>
      <c r="W29" s="7" t="s">
        <v>7</v>
      </c>
      <c r="X29" s="7"/>
      <c r="Y29" s="7"/>
      <c r="Z29" s="7"/>
      <c r="AA29" s="4" t="s">
        <v>5</v>
      </c>
      <c r="AB29" t="s">
        <v>182</v>
      </c>
      <c r="AC29" t="s">
        <v>123</v>
      </c>
      <c r="AD29" t="s">
        <v>1</v>
      </c>
      <c r="AE29" t="s">
        <v>149</v>
      </c>
      <c r="AF29" s="12" t="s">
        <v>75</v>
      </c>
      <c r="AG29" s="37" t="s">
        <v>181</v>
      </c>
      <c r="AH29" s="37"/>
      <c r="AI29" s="37"/>
      <c r="AJ29" s="37"/>
      <c r="AK29" s="1">
        <v>49.5</v>
      </c>
      <c r="AL29" s="10" t="s">
        <v>46</v>
      </c>
    </row>
    <row r="30" spans="1:38" ht="105" customHeight="1" x14ac:dyDescent="0.3">
      <c r="A30" s="7" t="s">
        <v>180</v>
      </c>
      <c r="B30" s="7" t="s">
        <v>179</v>
      </c>
      <c r="C30" s="7" t="s">
        <v>179</v>
      </c>
      <c r="D30" s="7" t="s">
        <v>19</v>
      </c>
      <c r="E30" s="7" t="s">
        <v>178</v>
      </c>
      <c r="F30" s="8">
        <v>23342.3</v>
      </c>
      <c r="G30" s="7" t="s">
        <v>177</v>
      </c>
      <c r="H30" s="7" t="s">
        <v>176</v>
      </c>
      <c r="I30" s="7" t="s">
        <v>30</v>
      </c>
      <c r="J30" s="7" t="s">
        <v>29</v>
      </c>
      <c r="K30" s="7">
        <v>1964</v>
      </c>
      <c r="L30" s="7">
        <v>1977</v>
      </c>
      <c r="M30" s="7" t="s">
        <v>12</v>
      </c>
      <c r="N30" s="7" t="s">
        <v>10</v>
      </c>
      <c r="O30" s="7" t="s">
        <v>11</v>
      </c>
      <c r="P30" s="7" t="s">
        <v>10</v>
      </c>
      <c r="Q30" s="7" t="s">
        <v>11</v>
      </c>
      <c r="R30" s="7" t="s">
        <v>11</v>
      </c>
      <c r="S30" s="7" t="s">
        <v>11</v>
      </c>
      <c r="T30" s="7" t="s">
        <v>10</v>
      </c>
      <c r="U30" s="7" t="s">
        <v>175</v>
      </c>
      <c r="V30" s="7" t="s">
        <v>77</v>
      </c>
      <c r="W30" s="7" t="s">
        <v>7</v>
      </c>
      <c r="X30" s="7"/>
      <c r="Y30" s="7"/>
      <c r="Z30" s="7"/>
      <c r="AA30" s="7" t="s">
        <v>1</v>
      </c>
      <c r="AB30" t="s">
        <v>174</v>
      </c>
      <c r="AE30" t="s">
        <v>173</v>
      </c>
      <c r="AF30" s="19" t="s">
        <v>113</v>
      </c>
      <c r="AG30" s="37" t="s">
        <v>172</v>
      </c>
      <c r="AH30" s="37"/>
      <c r="AI30" s="37"/>
      <c r="AJ30" s="37"/>
      <c r="AK30" s="1">
        <v>46.5</v>
      </c>
      <c r="AL30" s="2">
        <v>120000</v>
      </c>
    </row>
    <row r="31" spans="1:38" ht="76.5" customHeight="1" x14ac:dyDescent="0.3">
      <c r="A31" t="s">
        <v>171</v>
      </c>
      <c r="B31" t="s">
        <v>170</v>
      </c>
      <c r="C31" t="s">
        <v>13</v>
      </c>
      <c r="D31" t="s">
        <v>19</v>
      </c>
      <c r="E31" t="s">
        <v>169</v>
      </c>
      <c r="F31" s="5">
        <v>22189.4</v>
      </c>
      <c r="G31" t="s">
        <v>168</v>
      </c>
      <c r="H31" t="s">
        <v>167</v>
      </c>
      <c r="I31" t="s">
        <v>15</v>
      </c>
      <c r="J31" t="s">
        <v>29</v>
      </c>
      <c r="K31" t="s">
        <v>13</v>
      </c>
      <c r="L31" t="s">
        <v>13</v>
      </c>
      <c r="M31" t="s">
        <v>12</v>
      </c>
      <c r="N31" t="s">
        <v>10</v>
      </c>
      <c r="O31" t="s">
        <v>10</v>
      </c>
      <c r="P31" t="s">
        <v>10</v>
      </c>
      <c r="Q31" t="s">
        <v>11</v>
      </c>
      <c r="R31" t="s">
        <v>10</v>
      </c>
      <c r="S31" t="s">
        <v>10</v>
      </c>
      <c r="T31" t="s">
        <v>10</v>
      </c>
      <c r="U31" t="s">
        <v>166</v>
      </c>
      <c r="V31" t="s">
        <v>77</v>
      </c>
      <c r="W31" t="s">
        <v>7</v>
      </c>
      <c r="AA31" s="7" t="s">
        <v>1</v>
      </c>
      <c r="AB31" t="s">
        <v>57</v>
      </c>
      <c r="AC31" t="s">
        <v>3</v>
      </c>
      <c r="AD31" t="s">
        <v>1</v>
      </c>
      <c r="AE31" t="s">
        <v>149</v>
      </c>
      <c r="AF31" s="9" t="s">
        <v>37</v>
      </c>
      <c r="AG31" s="37" t="s">
        <v>165</v>
      </c>
      <c r="AH31" s="37"/>
      <c r="AI31" s="37"/>
      <c r="AJ31" s="37"/>
      <c r="AK31" s="1">
        <v>71.5</v>
      </c>
      <c r="AL31" s="2">
        <v>172500</v>
      </c>
    </row>
    <row r="32" spans="1:38" ht="168" customHeight="1" x14ac:dyDescent="0.3">
      <c r="A32" s="7" t="s">
        <v>164</v>
      </c>
      <c r="B32" s="7" t="s">
        <v>163</v>
      </c>
      <c r="C32" s="7" t="s">
        <v>163</v>
      </c>
      <c r="D32" s="7" t="s">
        <v>19</v>
      </c>
      <c r="E32" s="7" t="s">
        <v>162</v>
      </c>
      <c r="F32" s="8">
        <v>20576</v>
      </c>
      <c r="G32" s="7" t="s">
        <v>161</v>
      </c>
      <c r="H32" s="7" t="s">
        <v>160</v>
      </c>
      <c r="I32" s="7" t="s">
        <v>15</v>
      </c>
      <c r="J32" s="7" t="s">
        <v>29</v>
      </c>
      <c r="K32" s="7" t="s">
        <v>13</v>
      </c>
      <c r="L32" s="7" t="s">
        <v>13</v>
      </c>
      <c r="M32" s="7" t="s">
        <v>12</v>
      </c>
      <c r="N32" s="18" t="s">
        <v>10</v>
      </c>
      <c r="O32" s="7" t="s">
        <v>10</v>
      </c>
      <c r="P32" s="7" t="s">
        <v>10</v>
      </c>
      <c r="Q32" s="7" t="s">
        <v>11</v>
      </c>
      <c r="R32" s="7" t="s">
        <v>10</v>
      </c>
      <c r="S32" s="7" t="s">
        <v>10</v>
      </c>
      <c r="T32" s="7" t="s">
        <v>10</v>
      </c>
      <c r="U32" s="7" t="s">
        <v>151</v>
      </c>
      <c r="V32" s="7" t="s">
        <v>8</v>
      </c>
      <c r="W32" s="7" t="s">
        <v>7</v>
      </c>
      <c r="X32" s="7"/>
      <c r="Y32" s="7"/>
      <c r="Z32" s="7"/>
      <c r="AA32" s="7" t="s">
        <v>1</v>
      </c>
      <c r="AB32" t="s">
        <v>159</v>
      </c>
      <c r="AC32" t="s">
        <v>123</v>
      </c>
      <c r="AD32" s="6" t="s">
        <v>1</v>
      </c>
      <c r="AE32" s="6" t="s">
        <v>158</v>
      </c>
      <c r="AF32" s="12" t="s">
        <v>75</v>
      </c>
      <c r="AG32" s="38" t="s">
        <v>157</v>
      </c>
      <c r="AH32" s="38"/>
      <c r="AI32" s="38"/>
      <c r="AJ32" s="38"/>
      <c r="AK32" s="1">
        <v>47</v>
      </c>
      <c r="AL32" s="10" t="s">
        <v>46</v>
      </c>
    </row>
    <row r="33" spans="1:38" ht="45" customHeight="1" x14ac:dyDescent="0.3">
      <c r="A33" t="s">
        <v>156</v>
      </c>
      <c r="B33" t="s">
        <v>155</v>
      </c>
      <c r="C33" t="s">
        <v>155</v>
      </c>
      <c r="D33" t="s">
        <v>19</v>
      </c>
      <c r="E33" t="s">
        <v>154</v>
      </c>
      <c r="F33" s="5">
        <v>20414.8</v>
      </c>
      <c r="G33" t="s">
        <v>153</v>
      </c>
      <c r="H33" t="s">
        <v>152</v>
      </c>
      <c r="I33" t="s">
        <v>15</v>
      </c>
      <c r="J33" t="s">
        <v>29</v>
      </c>
      <c r="K33" t="s">
        <v>13</v>
      </c>
      <c r="L33" t="s">
        <v>13</v>
      </c>
      <c r="M33" t="s">
        <v>13</v>
      </c>
      <c r="N33" s="1" t="s">
        <v>10</v>
      </c>
      <c r="O33" t="s">
        <v>10</v>
      </c>
      <c r="P33" t="s">
        <v>10</v>
      </c>
      <c r="Q33" t="s">
        <v>11</v>
      </c>
      <c r="R33" t="s">
        <v>10</v>
      </c>
      <c r="S33" t="s">
        <v>10</v>
      </c>
      <c r="T33" t="s">
        <v>10</v>
      </c>
      <c r="U33" t="s">
        <v>151</v>
      </c>
      <c r="V33" t="s">
        <v>8</v>
      </c>
      <c r="W33" t="s">
        <v>7</v>
      </c>
      <c r="AA33" s="7" t="s">
        <v>1</v>
      </c>
      <c r="AB33" t="s">
        <v>57</v>
      </c>
      <c r="AC33" t="s">
        <v>150</v>
      </c>
      <c r="AD33" t="s">
        <v>1</v>
      </c>
      <c r="AE33" s="17" t="s">
        <v>149</v>
      </c>
      <c r="AF33" s="9" t="s">
        <v>37</v>
      </c>
      <c r="AG33" s="37" t="s">
        <v>148</v>
      </c>
      <c r="AH33" s="37"/>
      <c r="AI33" s="37"/>
      <c r="AJ33" s="37"/>
      <c r="AK33" s="1" t="s">
        <v>46</v>
      </c>
      <c r="AL33" s="10" t="s">
        <v>46</v>
      </c>
    </row>
    <row r="34" spans="1:38" ht="102.75" customHeight="1" x14ac:dyDescent="0.3">
      <c r="A34" s="7" t="s">
        <v>147</v>
      </c>
      <c r="B34" s="7" t="s">
        <v>146</v>
      </c>
      <c r="C34" s="7" t="s">
        <v>146</v>
      </c>
      <c r="D34" s="7" t="s">
        <v>19</v>
      </c>
      <c r="E34" s="7" t="s">
        <v>145</v>
      </c>
      <c r="F34" s="8">
        <v>16920.3</v>
      </c>
      <c r="G34" s="7" t="s">
        <v>144</v>
      </c>
      <c r="H34" s="7" t="s">
        <v>143</v>
      </c>
      <c r="I34" s="7" t="s">
        <v>30</v>
      </c>
      <c r="J34" s="7" t="s">
        <v>29</v>
      </c>
      <c r="K34" s="7">
        <v>1950</v>
      </c>
      <c r="L34" s="7">
        <v>1975</v>
      </c>
      <c r="M34" s="7" t="s">
        <v>28</v>
      </c>
      <c r="N34" s="16" t="s">
        <v>10</v>
      </c>
      <c r="O34" s="7" t="s">
        <v>10</v>
      </c>
      <c r="P34" s="7" t="s">
        <v>10</v>
      </c>
      <c r="Q34" s="7" t="s">
        <v>11</v>
      </c>
      <c r="R34" s="7" t="s">
        <v>10</v>
      </c>
      <c r="S34" s="7" t="s">
        <v>10</v>
      </c>
      <c r="T34" s="7" t="s">
        <v>10</v>
      </c>
      <c r="U34" s="7" t="s">
        <v>142</v>
      </c>
      <c r="V34" s="7" t="s">
        <v>8</v>
      </c>
      <c r="W34" s="7" t="s">
        <v>7</v>
      </c>
      <c r="X34" s="7"/>
      <c r="Y34" s="7" t="s">
        <v>26</v>
      </c>
      <c r="Z34" s="7"/>
      <c r="AA34" s="4" t="s">
        <v>5</v>
      </c>
      <c r="AB34" s="6" t="s">
        <v>141</v>
      </c>
      <c r="AC34" s="6" t="s">
        <v>140</v>
      </c>
      <c r="AD34" s="6" t="s">
        <v>5</v>
      </c>
      <c r="AE34" s="6" t="s">
        <v>2</v>
      </c>
      <c r="AF34" s="15" t="s">
        <v>1</v>
      </c>
      <c r="AG34" s="37" t="s">
        <v>139</v>
      </c>
      <c r="AH34" s="37"/>
      <c r="AI34" s="37"/>
      <c r="AJ34" s="37"/>
      <c r="AK34" s="1">
        <v>53.5</v>
      </c>
      <c r="AL34" s="2">
        <v>90000</v>
      </c>
    </row>
    <row r="35" spans="1:38" ht="108.75" customHeight="1" x14ac:dyDescent="0.3">
      <c r="A35" t="s">
        <v>138</v>
      </c>
      <c r="B35" t="s">
        <v>137</v>
      </c>
      <c r="C35" t="s">
        <v>137</v>
      </c>
      <c r="D35" t="s">
        <v>19</v>
      </c>
      <c r="E35" t="s">
        <v>136</v>
      </c>
      <c r="F35" s="5">
        <v>16909.7</v>
      </c>
      <c r="G35" t="s">
        <v>135</v>
      </c>
      <c r="H35" t="s">
        <v>134</v>
      </c>
      <c r="I35" t="s">
        <v>15</v>
      </c>
      <c r="J35" t="s">
        <v>29</v>
      </c>
      <c r="K35" t="s">
        <v>13</v>
      </c>
      <c r="L35" t="s">
        <v>13</v>
      </c>
      <c r="M35" t="s">
        <v>12</v>
      </c>
      <c r="N35" t="s">
        <v>10</v>
      </c>
      <c r="O35" t="s">
        <v>10</v>
      </c>
      <c r="P35" t="s">
        <v>10</v>
      </c>
      <c r="Q35" t="s">
        <v>11</v>
      </c>
      <c r="R35" t="s">
        <v>11</v>
      </c>
      <c r="S35" t="s">
        <v>10</v>
      </c>
      <c r="T35" t="s">
        <v>10</v>
      </c>
      <c r="U35" t="s">
        <v>133</v>
      </c>
      <c r="V35" t="s">
        <v>8</v>
      </c>
      <c r="W35" t="s">
        <v>7</v>
      </c>
      <c r="AA35" s="7" t="s">
        <v>1</v>
      </c>
      <c r="AB35" t="s">
        <v>132</v>
      </c>
      <c r="AC35" t="s">
        <v>131</v>
      </c>
      <c r="AD35" t="s">
        <v>1</v>
      </c>
      <c r="AE35" t="s">
        <v>95</v>
      </c>
      <c r="AF35" s="11" t="s">
        <v>37</v>
      </c>
      <c r="AG35" s="37" t="s">
        <v>130</v>
      </c>
      <c r="AH35" s="37"/>
      <c r="AI35" s="37"/>
      <c r="AJ35" s="37"/>
      <c r="AK35" s="1" t="s">
        <v>46</v>
      </c>
      <c r="AL35" s="10" t="s">
        <v>46</v>
      </c>
    </row>
    <row r="36" spans="1:38" ht="104.25" customHeight="1" x14ac:dyDescent="0.3">
      <c r="A36" s="7" t="s">
        <v>129</v>
      </c>
      <c r="B36" s="7" t="s">
        <v>128</v>
      </c>
      <c r="C36" s="7" t="s">
        <v>128</v>
      </c>
      <c r="D36" s="7" t="s">
        <v>19</v>
      </c>
      <c r="E36" s="7" t="s">
        <v>127</v>
      </c>
      <c r="F36" s="8">
        <v>15700.9</v>
      </c>
      <c r="G36" s="7" t="s">
        <v>126</v>
      </c>
      <c r="H36" s="7" t="s">
        <v>125</v>
      </c>
      <c r="I36" s="7" t="s">
        <v>15</v>
      </c>
      <c r="J36" s="7" t="s">
        <v>29</v>
      </c>
      <c r="K36" s="7" t="s">
        <v>13</v>
      </c>
      <c r="L36" s="7" t="s">
        <v>13</v>
      </c>
      <c r="M36" s="7" t="s">
        <v>12</v>
      </c>
      <c r="N36" s="7" t="s">
        <v>10</v>
      </c>
      <c r="O36" s="7" t="s">
        <v>10</v>
      </c>
      <c r="P36" s="7" t="s">
        <v>10</v>
      </c>
      <c r="Q36" s="7" t="s">
        <v>11</v>
      </c>
      <c r="R36" s="7" t="s">
        <v>10</v>
      </c>
      <c r="S36" s="7" t="s">
        <v>10</v>
      </c>
      <c r="T36" s="7" t="s">
        <v>10</v>
      </c>
      <c r="U36" s="7" t="s">
        <v>40</v>
      </c>
      <c r="V36" s="7" t="s">
        <v>8</v>
      </c>
      <c r="W36" s="7" t="s">
        <v>7</v>
      </c>
      <c r="X36" s="7"/>
      <c r="Y36" s="7"/>
      <c r="Z36" s="7"/>
      <c r="AA36" s="7" t="s">
        <v>1</v>
      </c>
      <c r="AB36" t="s">
        <v>124</v>
      </c>
      <c r="AC36" t="s">
        <v>123</v>
      </c>
      <c r="AD36" s="6" t="s">
        <v>1</v>
      </c>
      <c r="AE36" s="6" t="s">
        <v>23</v>
      </c>
      <c r="AF36" s="11" t="s">
        <v>37</v>
      </c>
      <c r="AG36" s="37" t="s">
        <v>122</v>
      </c>
      <c r="AH36" s="37"/>
      <c r="AI36" s="37"/>
      <c r="AJ36" s="37"/>
      <c r="AK36" s="1">
        <v>42.5</v>
      </c>
      <c r="AL36" s="2">
        <v>100000</v>
      </c>
    </row>
    <row r="37" spans="1:38" ht="74.25" customHeight="1" x14ac:dyDescent="0.3">
      <c r="A37" s="7" t="s">
        <v>121</v>
      </c>
      <c r="B37" s="7" t="s">
        <v>120</v>
      </c>
      <c r="C37" s="7" t="s">
        <v>120</v>
      </c>
      <c r="D37" s="7" t="s">
        <v>19</v>
      </c>
      <c r="E37" s="7" t="s">
        <v>119</v>
      </c>
      <c r="F37" s="8">
        <v>14912.7</v>
      </c>
      <c r="G37" s="7" t="s">
        <v>118</v>
      </c>
      <c r="H37" s="7" t="s">
        <v>117</v>
      </c>
      <c r="I37" s="7" t="s">
        <v>30</v>
      </c>
      <c r="J37" s="7" t="s">
        <v>29</v>
      </c>
      <c r="K37" s="7">
        <v>1967</v>
      </c>
      <c r="L37" s="7">
        <v>1971</v>
      </c>
      <c r="M37" s="7" t="s">
        <v>12</v>
      </c>
      <c r="N37" s="7" t="s">
        <v>11</v>
      </c>
      <c r="O37" s="7" t="s">
        <v>11</v>
      </c>
      <c r="P37" s="7" t="s">
        <v>10</v>
      </c>
      <c r="Q37" s="7" t="s">
        <v>11</v>
      </c>
      <c r="R37" s="7" t="s">
        <v>11</v>
      </c>
      <c r="S37" s="7" t="s">
        <v>11</v>
      </c>
      <c r="T37" s="7" t="s">
        <v>10</v>
      </c>
      <c r="U37" s="7" t="s">
        <v>40</v>
      </c>
      <c r="V37" s="7" t="s">
        <v>8</v>
      </c>
      <c r="W37" s="7" t="s">
        <v>7</v>
      </c>
      <c r="X37" s="7"/>
      <c r="Y37" s="7"/>
      <c r="Z37" s="7"/>
      <c r="AA37" s="7" t="s">
        <v>1</v>
      </c>
      <c r="AB37" s="6" t="s">
        <v>116</v>
      </c>
      <c r="AC37" s="6" t="s">
        <v>96</v>
      </c>
      <c r="AD37" s="6" t="s">
        <v>115</v>
      </c>
      <c r="AE37" s="6" t="s">
        <v>114</v>
      </c>
      <c r="AF37" s="14" t="s">
        <v>113</v>
      </c>
      <c r="AG37" s="37" t="s">
        <v>112</v>
      </c>
      <c r="AH37" s="37"/>
      <c r="AI37" s="37"/>
      <c r="AJ37" s="37"/>
      <c r="AK37" s="1">
        <v>47</v>
      </c>
      <c r="AL37" s="2">
        <v>67500</v>
      </c>
    </row>
    <row r="38" spans="1:38" ht="120.75" customHeight="1" x14ac:dyDescent="0.3">
      <c r="A38" s="7" t="s">
        <v>111</v>
      </c>
      <c r="B38" s="7" t="s">
        <v>110</v>
      </c>
      <c r="C38" s="7" t="s">
        <v>110</v>
      </c>
      <c r="D38" s="7" t="s">
        <v>19</v>
      </c>
      <c r="E38" s="7" t="s">
        <v>109</v>
      </c>
      <c r="F38" s="8">
        <v>14541.1</v>
      </c>
      <c r="G38" s="7" t="s">
        <v>108</v>
      </c>
      <c r="H38" s="7" t="s">
        <v>107</v>
      </c>
      <c r="I38" s="7" t="s">
        <v>30</v>
      </c>
      <c r="J38" s="7" t="s">
        <v>29</v>
      </c>
      <c r="K38" s="7">
        <v>1962</v>
      </c>
      <c r="L38" s="7">
        <v>1972</v>
      </c>
      <c r="M38" s="7" t="s">
        <v>12</v>
      </c>
      <c r="N38" s="7" t="s">
        <v>11</v>
      </c>
      <c r="O38" s="7" t="s">
        <v>11</v>
      </c>
      <c r="P38" s="7" t="s">
        <v>10</v>
      </c>
      <c r="Q38" s="7" t="s">
        <v>11</v>
      </c>
      <c r="R38" s="7" t="s">
        <v>11</v>
      </c>
      <c r="S38" s="7" t="s">
        <v>11</v>
      </c>
      <c r="T38" s="7" t="s">
        <v>10</v>
      </c>
      <c r="U38" s="7" t="s">
        <v>106</v>
      </c>
      <c r="V38" s="7" t="s">
        <v>8</v>
      </c>
      <c r="W38" s="7" t="s">
        <v>7</v>
      </c>
      <c r="X38" s="7"/>
      <c r="Y38" s="7"/>
      <c r="Z38" s="7"/>
      <c r="AA38" s="7" t="s">
        <v>1</v>
      </c>
      <c r="AB38" t="s">
        <v>105</v>
      </c>
      <c r="AC38" t="s">
        <v>96</v>
      </c>
      <c r="AD38" s="6" t="s">
        <v>1</v>
      </c>
      <c r="AE38" s="6" t="s">
        <v>46</v>
      </c>
      <c r="AF38" t="s">
        <v>1</v>
      </c>
      <c r="AG38" s="37" t="s">
        <v>104</v>
      </c>
      <c r="AH38" s="37"/>
      <c r="AI38" s="37"/>
      <c r="AJ38" s="37"/>
      <c r="AK38" s="1">
        <v>49</v>
      </c>
      <c r="AL38" s="2">
        <v>72000</v>
      </c>
    </row>
    <row r="39" spans="1:38" ht="167.25" customHeight="1" x14ac:dyDescent="0.3">
      <c r="A39" t="s">
        <v>103</v>
      </c>
      <c r="B39" t="s">
        <v>102</v>
      </c>
      <c r="C39" t="s">
        <v>102</v>
      </c>
      <c r="D39" t="s">
        <v>19</v>
      </c>
      <c r="E39" t="s">
        <v>101</v>
      </c>
      <c r="F39" s="5">
        <v>13299.2</v>
      </c>
      <c r="G39" t="s">
        <v>100</v>
      </c>
      <c r="H39" t="s">
        <v>99</v>
      </c>
      <c r="I39" t="s">
        <v>15</v>
      </c>
      <c r="J39" t="s">
        <v>29</v>
      </c>
      <c r="K39" t="s">
        <v>13</v>
      </c>
      <c r="L39" t="s">
        <v>13</v>
      </c>
      <c r="M39" t="s">
        <v>12</v>
      </c>
      <c r="N39" t="s">
        <v>10</v>
      </c>
      <c r="O39" t="s">
        <v>10</v>
      </c>
      <c r="P39" t="s">
        <v>10</v>
      </c>
      <c r="Q39" t="s">
        <v>11</v>
      </c>
      <c r="R39" t="s">
        <v>10</v>
      </c>
      <c r="S39" t="s">
        <v>10</v>
      </c>
      <c r="T39" t="s">
        <v>10</v>
      </c>
      <c r="U39" t="s">
        <v>98</v>
      </c>
      <c r="V39" t="s">
        <v>8</v>
      </c>
      <c r="W39" t="s">
        <v>7</v>
      </c>
      <c r="AA39" s="4" t="s">
        <v>5</v>
      </c>
      <c r="AB39" t="s">
        <v>97</v>
      </c>
      <c r="AC39" t="s">
        <v>96</v>
      </c>
      <c r="AD39" s="6" t="s">
        <v>5</v>
      </c>
      <c r="AE39" s="6" t="s">
        <v>95</v>
      </c>
      <c r="AF39" s="14" t="s">
        <v>94</v>
      </c>
      <c r="AG39" s="37" t="s">
        <v>93</v>
      </c>
      <c r="AH39" s="37"/>
      <c r="AI39" s="37"/>
      <c r="AJ39" s="37"/>
      <c r="AK39" s="1">
        <v>45.5</v>
      </c>
      <c r="AL39" s="2">
        <v>60000</v>
      </c>
    </row>
    <row r="40" spans="1:38" ht="73.5" customHeight="1" x14ac:dyDescent="0.3">
      <c r="A40" t="s">
        <v>92</v>
      </c>
      <c r="B40" t="s">
        <v>91</v>
      </c>
      <c r="C40" t="s">
        <v>91</v>
      </c>
      <c r="D40" t="s">
        <v>19</v>
      </c>
      <c r="E40" t="s">
        <v>90</v>
      </c>
      <c r="F40" s="5">
        <v>12753.5</v>
      </c>
      <c r="G40" t="s">
        <v>89</v>
      </c>
      <c r="H40" t="s">
        <v>88</v>
      </c>
      <c r="I40" t="s">
        <v>15</v>
      </c>
      <c r="J40" t="s">
        <v>29</v>
      </c>
      <c r="K40" t="s">
        <v>13</v>
      </c>
      <c r="L40">
        <v>1970</v>
      </c>
      <c r="M40" t="s">
        <v>12</v>
      </c>
      <c r="N40" t="s">
        <v>11</v>
      </c>
      <c r="O40" t="s">
        <v>10</v>
      </c>
      <c r="P40" t="s">
        <v>10</v>
      </c>
      <c r="Q40" t="s">
        <v>11</v>
      </c>
      <c r="R40" t="s">
        <v>11</v>
      </c>
      <c r="S40" t="s">
        <v>10</v>
      </c>
      <c r="T40" t="s">
        <v>10</v>
      </c>
      <c r="U40" t="s">
        <v>87</v>
      </c>
      <c r="V40" t="s">
        <v>77</v>
      </c>
      <c r="W40" t="s">
        <v>7</v>
      </c>
      <c r="AA40" s="4" t="s">
        <v>5</v>
      </c>
      <c r="AB40" t="s">
        <v>86</v>
      </c>
      <c r="AC40" t="s">
        <v>85</v>
      </c>
      <c r="AD40" t="s">
        <v>1</v>
      </c>
      <c r="AE40" t="s">
        <v>23</v>
      </c>
      <c r="AF40" s="13" t="s">
        <v>75</v>
      </c>
      <c r="AG40" s="37" t="s">
        <v>84</v>
      </c>
      <c r="AH40" s="37"/>
      <c r="AI40" s="37"/>
      <c r="AJ40" s="37"/>
      <c r="AK40" s="1">
        <v>47.5</v>
      </c>
      <c r="AL40" s="2">
        <v>45000</v>
      </c>
    </row>
    <row r="41" spans="1:38" ht="164.25" customHeight="1" x14ac:dyDescent="0.3">
      <c r="A41" t="s">
        <v>83</v>
      </c>
      <c r="B41" t="s">
        <v>82</v>
      </c>
      <c r="C41" t="s">
        <v>82</v>
      </c>
      <c r="D41" t="s">
        <v>19</v>
      </c>
      <c r="E41" t="s">
        <v>81</v>
      </c>
      <c r="F41" s="5">
        <v>12309.6</v>
      </c>
      <c r="G41" t="s">
        <v>80</v>
      </c>
      <c r="H41" t="s">
        <v>79</v>
      </c>
      <c r="I41" t="s">
        <v>15</v>
      </c>
      <c r="J41" t="s">
        <v>29</v>
      </c>
      <c r="K41">
        <v>1965</v>
      </c>
      <c r="L41">
        <v>1976</v>
      </c>
      <c r="M41" t="s">
        <v>28</v>
      </c>
      <c r="N41" t="s">
        <v>10</v>
      </c>
      <c r="O41" t="s">
        <v>10</v>
      </c>
      <c r="P41" t="s">
        <v>10</v>
      </c>
      <c r="Q41" t="s">
        <v>11</v>
      </c>
      <c r="R41" t="s">
        <v>10</v>
      </c>
      <c r="S41" t="s">
        <v>10</v>
      </c>
      <c r="T41" t="s">
        <v>10</v>
      </c>
      <c r="U41" t="s">
        <v>78</v>
      </c>
      <c r="V41" t="s">
        <v>77</v>
      </c>
      <c r="W41" t="s">
        <v>7</v>
      </c>
      <c r="Y41" t="s">
        <v>26</v>
      </c>
      <c r="AA41" s="4" t="s">
        <v>5</v>
      </c>
      <c r="AB41" t="s">
        <v>76</v>
      </c>
      <c r="AC41" t="s">
        <v>3</v>
      </c>
      <c r="AD41" t="s">
        <v>1</v>
      </c>
      <c r="AE41" t="s">
        <v>23</v>
      </c>
      <c r="AF41" s="12" t="s">
        <v>75</v>
      </c>
      <c r="AG41" s="38" t="s">
        <v>74</v>
      </c>
      <c r="AH41" s="38"/>
      <c r="AI41" s="38"/>
      <c r="AJ41" s="38"/>
      <c r="AK41" s="1">
        <v>45.5</v>
      </c>
      <c r="AL41" s="2">
        <v>68400</v>
      </c>
    </row>
    <row r="42" spans="1:38" ht="60.75" customHeight="1" x14ac:dyDescent="0.3">
      <c r="A42" s="7" t="s">
        <v>73</v>
      </c>
      <c r="B42" s="7" t="s">
        <v>72</v>
      </c>
      <c r="C42" s="7" t="s">
        <v>72</v>
      </c>
      <c r="D42" s="7" t="s">
        <v>19</v>
      </c>
      <c r="E42" s="7" t="s">
        <v>71</v>
      </c>
      <c r="F42" s="8">
        <v>12022.6</v>
      </c>
      <c r="G42" s="7" t="s">
        <v>70</v>
      </c>
      <c r="H42" s="7" t="s">
        <v>69</v>
      </c>
      <c r="I42" s="7" t="s">
        <v>15</v>
      </c>
      <c r="J42" s="7" t="s">
        <v>29</v>
      </c>
      <c r="K42" s="7" t="s">
        <v>13</v>
      </c>
      <c r="L42" s="7" t="s">
        <v>13</v>
      </c>
      <c r="M42" s="7" t="s">
        <v>12</v>
      </c>
      <c r="N42" s="7" t="s">
        <v>11</v>
      </c>
      <c r="O42" s="7" t="s">
        <v>10</v>
      </c>
      <c r="P42" s="7" t="s">
        <v>10</v>
      </c>
      <c r="Q42" s="7" t="s">
        <v>11</v>
      </c>
      <c r="R42" s="7" t="s">
        <v>11</v>
      </c>
      <c r="S42" s="7" t="s">
        <v>10</v>
      </c>
      <c r="T42" s="7" t="s">
        <v>10</v>
      </c>
      <c r="U42" s="7" t="s">
        <v>68</v>
      </c>
      <c r="V42" s="7" t="s">
        <v>67</v>
      </c>
      <c r="W42" s="7" t="s">
        <v>7</v>
      </c>
      <c r="X42" s="7"/>
      <c r="Y42" s="7"/>
      <c r="Z42" s="7"/>
      <c r="AA42" s="7" t="s">
        <v>1</v>
      </c>
      <c r="AB42" t="s">
        <v>57</v>
      </c>
      <c r="AC42" t="s">
        <v>66</v>
      </c>
      <c r="AD42" s="6" t="s">
        <v>1</v>
      </c>
      <c r="AE42" s="6" t="s">
        <v>65</v>
      </c>
      <c r="AF42" s="11" t="s">
        <v>37</v>
      </c>
      <c r="AG42" s="37" t="s">
        <v>64</v>
      </c>
      <c r="AH42" s="37"/>
      <c r="AI42" s="37"/>
      <c r="AJ42" s="37"/>
      <c r="AK42" s="1">
        <v>47</v>
      </c>
      <c r="AL42" s="2">
        <v>112500</v>
      </c>
    </row>
    <row r="43" spans="1:38" ht="137.25" customHeight="1" x14ac:dyDescent="0.3">
      <c r="A43" t="s">
        <v>63</v>
      </c>
      <c r="B43" t="s">
        <v>62</v>
      </c>
      <c r="C43" t="s">
        <v>62</v>
      </c>
      <c r="D43" t="s">
        <v>19</v>
      </c>
      <c r="E43" t="s">
        <v>61</v>
      </c>
      <c r="F43" s="5">
        <v>10481.1</v>
      </c>
      <c r="G43" t="s">
        <v>60</v>
      </c>
      <c r="H43" t="s">
        <v>59</v>
      </c>
      <c r="I43" t="s">
        <v>15</v>
      </c>
      <c r="J43" t="s">
        <v>29</v>
      </c>
      <c r="K43">
        <v>1968</v>
      </c>
      <c r="L43">
        <v>1977</v>
      </c>
      <c r="M43" t="s">
        <v>12</v>
      </c>
      <c r="N43" t="s">
        <v>11</v>
      </c>
      <c r="O43" t="s">
        <v>11</v>
      </c>
      <c r="P43" t="s">
        <v>10</v>
      </c>
      <c r="Q43" t="s">
        <v>11</v>
      </c>
      <c r="R43" t="s">
        <v>11</v>
      </c>
      <c r="S43" t="s">
        <v>11</v>
      </c>
      <c r="T43" t="s">
        <v>10</v>
      </c>
      <c r="U43" t="s">
        <v>58</v>
      </c>
      <c r="V43" t="s">
        <v>8</v>
      </c>
      <c r="W43" t="s">
        <v>7</v>
      </c>
      <c r="AA43" s="7" t="s">
        <v>1</v>
      </c>
      <c r="AB43" t="s">
        <v>57</v>
      </c>
      <c r="AC43" t="s">
        <v>56</v>
      </c>
      <c r="AD43" s="6" t="s">
        <v>1</v>
      </c>
      <c r="AE43" s="6" t="s">
        <v>23</v>
      </c>
      <c r="AF43" s="11" t="s">
        <v>37</v>
      </c>
      <c r="AG43" s="37" t="s">
        <v>55</v>
      </c>
      <c r="AH43" s="37"/>
      <c r="AI43" s="37"/>
      <c r="AJ43" s="37"/>
      <c r="AK43" s="1">
        <v>43.5</v>
      </c>
      <c r="AL43" s="2">
        <v>105000</v>
      </c>
    </row>
    <row r="44" spans="1:38" ht="29.25" customHeight="1" x14ac:dyDescent="0.3">
      <c r="A44" t="s">
        <v>54</v>
      </c>
      <c r="B44" t="s">
        <v>53</v>
      </c>
      <c r="C44" t="s">
        <v>53</v>
      </c>
      <c r="D44" t="s">
        <v>19</v>
      </c>
      <c r="E44" t="s">
        <v>52</v>
      </c>
      <c r="F44" s="5">
        <v>10141.299999999999</v>
      </c>
      <c r="G44" t="s">
        <v>51</v>
      </c>
      <c r="H44" t="s">
        <v>50</v>
      </c>
      <c r="I44" t="s">
        <v>15</v>
      </c>
      <c r="J44" t="s">
        <v>29</v>
      </c>
      <c r="K44">
        <v>1950</v>
      </c>
      <c r="L44" t="s">
        <v>13</v>
      </c>
      <c r="M44" t="s">
        <v>12</v>
      </c>
      <c r="N44" t="s">
        <v>11</v>
      </c>
      <c r="O44" t="s">
        <v>10</v>
      </c>
      <c r="P44" t="s">
        <v>10</v>
      </c>
      <c r="Q44" t="s">
        <v>11</v>
      </c>
      <c r="R44" t="s">
        <v>11</v>
      </c>
      <c r="S44" t="s">
        <v>10</v>
      </c>
      <c r="T44" t="s">
        <v>10</v>
      </c>
      <c r="U44" t="s">
        <v>40</v>
      </c>
      <c r="V44" t="s">
        <v>8</v>
      </c>
      <c r="W44" t="s">
        <v>7</v>
      </c>
      <c r="AA44" s="4" t="s">
        <v>5</v>
      </c>
      <c r="AB44" t="s">
        <v>49</v>
      </c>
      <c r="AC44" t="s">
        <v>48</v>
      </c>
      <c r="AD44" t="s">
        <v>5</v>
      </c>
      <c r="AE44" t="s">
        <v>23</v>
      </c>
      <c r="AF44" s="9" t="s">
        <v>37</v>
      </c>
      <c r="AG44" s="37" t="s">
        <v>47</v>
      </c>
      <c r="AH44" s="37"/>
      <c r="AI44" s="37"/>
      <c r="AJ44" s="37"/>
      <c r="AK44" s="1">
        <v>52.5</v>
      </c>
      <c r="AL44" s="10" t="s">
        <v>46</v>
      </c>
    </row>
    <row r="45" spans="1:38" ht="151.5" customHeight="1" x14ac:dyDescent="0.3">
      <c r="A45" t="s">
        <v>45</v>
      </c>
      <c r="B45" t="s">
        <v>44</v>
      </c>
      <c r="C45" t="s">
        <v>44</v>
      </c>
      <c r="D45" t="s">
        <v>19</v>
      </c>
      <c r="E45" t="s">
        <v>43</v>
      </c>
      <c r="F45" s="5">
        <v>7693</v>
      </c>
      <c r="G45" t="s">
        <v>42</v>
      </c>
      <c r="H45" t="s">
        <v>41</v>
      </c>
      <c r="I45" t="s">
        <v>15</v>
      </c>
      <c r="J45" t="s">
        <v>29</v>
      </c>
      <c r="K45">
        <v>1962</v>
      </c>
      <c r="L45">
        <v>1970</v>
      </c>
      <c r="M45" t="s">
        <v>12</v>
      </c>
      <c r="N45" t="s">
        <v>11</v>
      </c>
      <c r="O45" t="s">
        <v>11</v>
      </c>
      <c r="P45" t="s">
        <v>10</v>
      </c>
      <c r="Q45" t="s">
        <v>11</v>
      </c>
      <c r="R45" t="s">
        <v>11</v>
      </c>
      <c r="S45" t="s">
        <v>11</v>
      </c>
      <c r="T45" t="s">
        <v>10</v>
      </c>
      <c r="U45" t="s">
        <v>40</v>
      </c>
      <c r="V45" t="s">
        <v>8</v>
      </c>
      <c r="W45" t="s">
        <v>7</v>
      </c>
      <c r="AA45" s="4" t="s">
        <v>5</v>
      </c>
      <c r="AB45" t="s">
        <v>39</v>
      </c>
      <c r="AC45" t="s">
        <v>38</v>
      </c>
      <c r="AD45" t="s">
        <v>5</v>
      </c>
      <c r="AE45" t="s">
        <v>23</v>
      </c>
      <c r="AF45" s="9" t="s">
        <v>37</v>
      </c>
      <c r="AG45" s="37" t="s">
        <v>36</v>
      </c>
      <c r="AH45" s="37"/>
      <c r="AI45" s="37"/>
      <c r="AJ45" s="37"/>
      <c r="AK45" s="1">
        <v>42</v>
      </c>
      <c r="AL45" s="2">
        <v>24000</v>
      </c>
    </row>
    <row r="46" spans="1:38" ht="75" customHeight="1" x14ac:dyDescent="0.3">
      <c r="A46" s="7" t="s">
        <v>35</v>
      </c>
      <c r="B46" s="7" t="s">
        <v>34</v>
      </c>
      <c r="C46" s="7" t="s">
        <v>34</v>
      </c>
      <c r="D46" s="7" t="s">
        <v>19</v>
      </c>
      <c r="E46" s="7" t="s">
        <v>33</v>
      </c>
      <c r="F46" s="8">
        <v>6942.8</v>
      </c>
      <c r="G46" s="7" t="s">
        <v>32</v>
      </c>
      <c r="H46" s="7" t="s">
        <v>31</v>
      </c>
      <c r="I46" s="7" t="s">
        <v>30</v>
      </c>
      <c r="J46" s="7" t="s">
        <v>29</v>
      </c>
      <c r="K46" s="7">
        <v>1945</v>
      </c>
      <c r="L46" s="7">
        <v>1969</v>
      </c>
      <c r="M46" s="7" t="s">
        <v>28</v>
      </c>
      <c r="N46" s="7" t="s">
        <v>10</v>
      </c>
      <c r="O46" s="7" t="s">
        <v>10</v>
      </c>
      <c r="P46" s="7" t="s">
        <v>10</v>
      </c>
      <c r="Q46" s="7" t="s">
        <v>11</v>
      </c>
      <c r="R46" s="7" t="s">
        <v>11</v>
      </c>
      <c r="S46" s="7" t="s">
        <v>11</v>
      </c>
      <c r="T46" s="7" t="s">
        <v>10</v>
      </c>
      <c r="U46" s="7" t="s">
        <v>27</v>
      </c>
      <c r="V46" s="7" t="s">
        <v>8</v>
      </c>
      <c r="W46" s="7" t="s">
        <v>7</v>
      </c>
      <c r="X46" s="7"/>
      <c r="Y46" s="7" t="s">
        <v>26</v>
      </c>
      <c r="Z46" s="7"/>
      <c r="AA46" s="7" t="s">
        <v>1</v>
      </c>
      <c r="AB46" s="6" t="s">
        <v>25</v>
      </c>
      <c r="AC46" s="6" t="s">
        <v>24</v>
      </c>
      <c r="AD46" s="6" t="s">
        <v>1</v>
      </c>
      <c r="AE46" s="6" t="s">
        <v>23</v>
      </c>
      <c r="AF46" s="3" t="s">
        <v>1</v>
      </c>
      <c r="AG46" s="37" t="s">
        <v>22</v>
      </c>
      <c r="AH46" s="37"/>
      <c r="AI46" s="37"/>
      <c r="AJ46" s="37"/>
      <c r="AK46" s="1">
        <v>59</v>
      </c>
      <c r="AL46" s="2">
        <v>30000</v>
      </c>
    </row>
    <row r="47" spans="1:38" ht="89.25" customHeight="1" x14ac:dyDescent="0.3">
      <c r="A47" t="s">
        <v>21</v>
      </c>
      <c r="B47" t="s">
        <v>20</v>
      </c>
      <c r="C47" t="s">
        <v>20</v>
      </c>
      <c r="D47" t="s">
        <v>19</v>
      </c>
      <c r="E47" t="s">
        <v>18</v>
      </c>
      <c r="F47" s="5">
        <v>6351.8</v>
      </c>
      <c r="G47" t="s">
        <v>17</v>
      </c>
      <c r="H47" t="s">
        <v>16</v>
      </c>
      <c r="I47" t="s">
        <v>15</v>
      </c>
      <c r="J47" t="s">
        <v>14</v>
      </c>
      <c r="K47" t="s">
        <v>13</v>
      </c>
      <c r="L47" t="s">
        <v>13</v>
      </c>
      <c r="M47" t="s">
        <v>12</v>
      </c>
      <c r="N47" t="s">
        <v>11</v>
      </c>
      <c r="O47" t="s">
        <v>11</v>
      </c>
      <c r="P47" t="s">
        <v>10</v>
      </c>
      <c r="Q47" t="s">
        <v>11</v>
      </c>
      <c r="R47" t="s">
        <v>11</v>
      </c>
      <c r="S47" t="s">
        <v>11</v>
      </c>
      <c r="T47" t="s">
        <v>10</v>
      </c>
      <c r="U47" t="s">
        <v>9</v>
      </c>
      <c r="V47" t="s">
        <v>8</v>
      </c>
      <c r="W47" t="s">
        <v>7</v>
      </c>
      <c r="Y47" t="s">
        <v>6</v>
      </c>
      <c r="AA47" s="4" t="s">
        <v>5</v>
      </c>
      <c r="AB47" t="s">
        <v>4</v>
      </c>
      <c r="AC47" t="s">
        <v>3</v>
      </c>
      <c r="AD47" t="s">
        <v>1</v>
      </c>
      <c r="AE47" t="s">
        <v>2</v>
      </c>
      <c r="AF47" s="3" t="s">
        <v>1</v>
      </c>
      <c r="AG47" s="37" t="s">
        <v>0</v>
      </c>
      <c r="AH47" s="37"/>
      <c r="AI47" s="37"/>
      <c r="AJ47" s="37"/>
      <c r="AK47" s="1">
        <v>58.5</v>
      </c>
      <c r="AL47" s="2">
        <v>19500</v>
      </c>
    </row>
    <row r="48" spans="1:38" x14ac:dyDescent="0.3">
      <c r="AA48">
        <f>47-3</f>
        <v>44</v>
      </c>
    </row>
  </sheetData>
  <sheetProtection sheet="1" objects="1" scenarios="1"/>
  <mergeCells count="49">
    <mergeCell ref="A1:Z1"/>
    <mergeCell ref="AA1:AE1"/>
    <mergeCell ref="AF1:AL1"/>
    <mergeCell ref="AM1:AQ1"/>
    <mergeCell ref="AG3:AJ3"/>
    <mergeCell ref="AG4:AJ4"/>
    <mergeCell ref="AG5:AJ5"/>
    <mergeCell ref="AG6:AJ6"/>
    <mergeCell ref="AG7:AJ7"/>
    <mergeCell ref="AG8:AJ8"/>
    <mergeCell ref="AG9:AJ9"/>
    <mergeCell ref="AG10:AJ10"/>
    <mergeCell ref="AG11:AJ11"/>
    <mergeCell ref="AG12:AJ12"/>
    <mergeCell ref="AG13:AJ13"/>
    <mergeCell ref="AG14:AJ14"/>
    <mergeCell ref="AG15:AJ15"/>
    <mergeCell ref="AG16:AJ16"/>
    <mergeCell ref="AG17:AJ17"/>
    <mergeCell ref="AG18:AJ18"/>
    <mergeCell ref="AG19:AJ19"/>
    <mergeCell ref="AG20:AJ20"/>
    <mergeCell ref="AG21:AJ21"/>
    <mergeCell ref="AG22:AJ22"/>
    <mergeCell ref="AG23:AJ23"/>
    <mergeCell ref="AG24:AJ24"/>
    <mergeCell ref="AG25:AJ25"/>
    <mergeCell ref="AG26:AJ26"/>
    <mergeCell ref="AG27:AJ27"/>
    <mergeCell ref="AG28:AJ28"/>
    <mergeCell ref="AG29:AJ29"/>
    <mergeCell ref="AG30:AJ30"/>
    <mergeCell ref="AG31:AJ31"/>
    <mergeCell ref="AG32:AJ32"/>
    <mergeCell ref="AG33:AJ33"/>
    <mergeCell ref="AG34:AJ34"/>
    <mergeCell ref="AG35:AJ35"/>
    <mergeCell ref="AG36:AJ36"/>
    <mergeCell ref="AG37:AJ37"/>
    <mergeCell ref="AG38:AJ38"/>
    <mergeCell ref="AG39:AJ39"/>
    <mergeCell ref="AG40:AJ40"/>
    <mergeCell ref="AG47:AJ47"/>
    <mergeCell ref="AG41:AJ41"/>
    <mergeCell ref="AG42:AJ42"/>
    <mergeCell ref="AG43:AJ43"/>
    <mergeCell ref="AG44:AJ44"/>
    <mergeCell ref="AG45:AJ45"/>
    <mergeCell ref="AG46:AJ46"/>
  </mergeCells>
  <conditionalFormatting sqref="AF5">
    <cfRule type="containsText" dxfId="15" priority="10" operator="containsText" text="Middel">
      <formula>NOT(ISERROR(SEARCH("Middel",AF5)))</formula>
    </cfRule>
    <cfRule type="containsText" dxfId="14" priority="11" operator="containsText" text="Mulig">
      <formula>NOT(ISERROR(SEARCH("Mulig",AF5)))</formula>
    </cfRule>
    <cfRule type="containsText" dxfId="13" priority="12" operator="containsText" text="Ikke egnet">
      <formula>NOT(ISERROR(SEARCH("Ikke egnet",AF5)))</formula>
    </cfRule>
    <cfRule type="containsText" dxfId="12" priority="13" operator="containsText" text="Egnet">
      <formula>NOT(ISERROR(SEARCH("Egnet",AF5)))</formula>
    </cfRule>
    <cfRule type="containsText" dxfId="11" priority="14" operator="containsText" text="Ikke egnet">
      <formula>NOT(ISERROR(SEARCH("Ikke egnet",AF5)))</formula>
    </cfRule>
    <cfRule type="containsText" dxfId="10" priority="15" operator="containsText" text="Egnet">
      <formula>NOT(ISERROR(SEARCH("Egnet",AF5)))</formula>
    </cfRule>
    <cfRule type="containsText" dxfId="9" priority="16" operator="containsText" text="Ikke egnet">
      <formula>NOT(ISERROR(SEARCH("Ikke egnet",AF5)))</formula>
    </cfRule>
  </conditionalFormatting>
  <conditionalFormatting sqref="AF6">
    <cfRule type="containsText" dxfId="8" priority="3" operator="containsText" text="Middel">
      <formula>NOT(ISERROR(SEARCH("Middel",AF6)))</formula>
    </cfRule>
    <cfRule type="containsText" dxfId="7" priority="4" operator="containsText" text="Mulig">
      <formula>NOT(ISERROR(SEARCH("Mulig",AF6)))</formula>
    </cfRule>
    <cfRule type="containsText" dxfId="6" priority="5" operator="containsText" text="Ikke egnet">
      <formula>NOT(ISERROR(SEARCH("Ikke egnet",AF6)))</formula>
    </cfRule>
    <cfRule type="containsText" dxfId="5" priority="6" operator="containsText" text="Egnet">
      <formula>NOT(ISERROR(SEARCH("Egnet",AF6)))</formula>
    </cfRule>
    <cfRule type="containsText" dxfId="4" priority="7" operator="containsText" text="Ikke egnet">
      <formula>NOT(ISERROR(SEARCH("Ikke egnet",AF6)))</formula>
    </cfRule>
    <cfRule type="containsText" dxfId="3" priority="8" operator="containsText" text="Egnet">
      <formula>NOT(ISERROR(SEARCH("Egnet",AF6)))</formula>
    </cfRule>
    <cfRule type="containsText" dxfId="2" priority="9" operator="containsText" text="Ikke egnet">
      <formula>NOT(ISERROR(SEARCH("Ikke egnet",AF6)))</formula>
    </cfRule>
  </conditionalFormatting>
  <conditionalFormatting sqref="AF26">
    <cfRule type="containsText" dxfId="1" priority="2" operator="containsText" text="God">
      <formula>NOT(ISERROR(SEARCH("God",AF26)))</formula>
    </cfRule>
  </conditionalFormatting>
  <conditionalFormatting sqref="AF38">
    <cfRule type="containsText" dxfId="0" priority="1" operator="containsText" text="God">
      <formula>NOT(ISERROR(SEARCH("God",AF38)))</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RS (2)</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Thea Bang Schou Jensen</dc:creator>
  <cp:lastModifiedBy>Monica Nielsen</cp:lastModifiedBy>
  <dcterms:created xsi:type="dcterms:W3CDTF">2016-07-13T11:42:05Z</dcterms:created>
  <dcterms:modified xsi:type="dcterms:W3CDTF">2023-08-03T12:37:38Z</dcterms:modified>
</cp:coreProperties>
</file>